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athens-2018\share\財政課\財政係\9 その他財政\公営企業\R7公営企業\R8-1-15公営企業に係る経営比較分析表（令和６年度決算）の分析等について(依頼）\5.県へ回答\"/>
    </mc:Choice>
  </mc:AlternateContent>
  <xr:revisionPtr revIDLastSave="0" documentId="13_ncr:1_{4E75E0C3-B16E-429B-A8DA-B9D3F8A2203B}" xr6:coauthVersionLast="47" xr6:coauthVersionMax="47" xr10:uidLastSave="{00000000-0000-0000-0000-000000000000}"/>
  <workbookProtection workbookAlgorithmName="SHA-512" workbookHashValue="6sEaBv9iNDsq/BKtQQSMDVzae0KUa5HbDZCw3xHpNGMRw49STXDFfGLfbZxxx0SqIDwFOstt2hY2EVoa7NwV1A==" workbookSaltValue="gTXG9yS2pGFyV+Mgq9S6T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P6" i="5"/>
  <c r="O6" i="5"/>
  <c r="I10" i="4" s="1"/>
  <c r="N6" i="5"/>
  <c r="B10" i="4" s="1"/>
  <c r="M6" i="5"/>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W10" i="4"/>
  <c r="P10" i="4"/>
  <c r="AD8" i="4"/>
  <c r="W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<sst xmlns="http://schemas.openxmlformats.org/spreadsheetml/2006/main" count="236" uniqueCount="115">
  <si>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</si>
  <si>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</si>
  <si>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</si>
  <si>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</si>
  <si>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</si>
  <si>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</si>
  <si>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</si>
  <si>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</si>
  <si>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</si>
  <si>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</si>
  <si>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</si>
  <si>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</si>
  <si>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</si>
  <si>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</si>
  <si>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</si>
  <si>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</si>
  <si>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</si>
  <si>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</si>
  <si>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</si>
  <si>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</si>
  <si>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</si>
  <si>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</si>
  <si>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</si>
  <si>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</si>
  <si>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</si>
  <si>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</si>
  <si>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</si>
  <si>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</si>
  <si>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</si>
  <si>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</si>
  <si>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</si>
  <si>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</si>
  <si>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</si>
  <si>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</si>
  <si>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</si>
  <si>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</si>
  <si>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</si>
  <si>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</si>
  <si>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</si>
  <si>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</si>
  <si>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</si>
  <si>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</si>
  <si>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</si>
  <si>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</si>
  <si>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</si>
  <si>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</si>
  <si>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</si>
  <si>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</si>
  <si>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</si>
  <si>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</si>
  <si>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</si>
  <si>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</si>
  <si>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</si>
  <si>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</si>
  <si>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</si>
  <si>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</si>
  <si>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</si>
  <si>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</si>
  <si>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</si>
  <si>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</si>
  <si>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</si>
  <si>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</si>
  <si>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</si>
  <si>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</si>
  <si>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</si>
  <si>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</si>
  <si>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</si>
  <si>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</si>
  <si>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</si>
  <si>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</si>
  <si>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</si>
  <si>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</si>
  <si>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</si>
  <si>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</si>
  <si>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</si>
  <si>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</si>
  <si>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</si>
  <si>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</si>
  <si>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</si>
  <si>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</si>
  <si>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</si>
  <si>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</si>
  <si>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</si>
  <si>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</si>
  <si>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</si>
  <si>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</si>
  <si>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</si>
  <si>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</si>
  <si>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</si>
  <si>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</si>
  <si>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</si>
  <si>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</si>
  <si>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</si>
  <si>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</si>
  <si>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</si>
  <si>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</si>
  <si>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白石市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</si>
  <si>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</si>
  <si>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</si>
  <si>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</si>
  <si>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</si>
  <si>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</si>
  <si>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</si>
  <si>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</si>
  <si>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</si>
  <si>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</si>
  <si>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</si>
  <si>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</si>
  <si>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</si>
  <si>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</si>
  <si>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</si>
  <si>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</si>
  <si>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法定耐用年数を超える管渠がまだ無いため、管渠老朽化率は0％となっている。それにより、令和6年度については管渠の更新工事を行っていないため管渠改善率も0％となっているが、有形固定資産減価償却率が年々上昇しており、施設の老朽化は進みつつある。今後の施設更新などは「白石市下水道ビジョン」に基づき、計画的に行っていく。</t>
    <phoneticPr fontId="4"/>
  </si>
  <si>
    <t>　平成30年度の使用料改定以降、効率的に事業を運営することができ、引き続き経費回収率が100％を上回り、今後も継続的に累積欠損金の解消が見込まれる。
　しかしながら、年々法定耐用年数に近い資産が増えていることから、計画に基づく管渠の更新・修繕により、費用が徐々に増加していくことが見込まれる。
　今後とも令和3年3月に作成した「白石市下水道ビジョン」を基に、更なる経費縮減に努めつつ、更新需要や修繕費用にかかる財源の確保を進め、計画的な施設の更新及び維持管理を行っていく必要がある。</t>
    <rPh sb="13" eb="15">
      <t>イコウ</t>
    </rPh>
    <rPh sb="37" eb="42">
      <t>ケイヒカイシュウリツ</t>
    </rPh>
    <rPh sb="48" eb="50">
      <t>ウワマワ</t>
    </rPh>
    <rPh sb="55" eb="58">
      <t>ケイゾクテキ</t>
    </rPh>
    <rPh sb="116" eb="118">
      <t>コウシン</t>
    </rPh>
    <rPh sb="119" eb="121">
      <t>シュウゼン</t>
    </rPh>
    <rPh sb="125" eb="127">
      <t>ヒヨウ</t>
    </rPh>
    <rPh sb="128" eb="133">
      <t>ジョジョニゾウカ</t>
    </rPh>
    <rPh sb="140" eb="142">
      <t>ミコ</t>
    </rPh>
    <rPh sb="211" eb="212">
      <t>スス</t>
    </rPh>
    <rPh sb="221" eb="223">
      <t>コウシン</t>
    </rPh>
    <rPh sb="223" eb="224">
      <t>オヨ</t>
    </rPh>
    <rPh sb="227" eb="229">
      <t>カンリ</t>
    </rPh>
    <phoneticPr fontId="4"/>
  </si>
  <si>
    <t>　公共下水道事業については、平成30年度の使用料改定以降、純利益を計上しているが、令和6年度は流域下水道維持管理負担金の急激な物価高騰に対する臨時的な単価改定により費用が増加したため、経常収支比率は前年度より減少している。
　さらに、費用増加により汚水処理費が増え、経費回収率は減少したが、引き続き100％を上回り、使用料で回収すべき経費を全て使用料で賄えている経営状況となっている。
　しかしながら、今後も人口減少等による使用料収入の減少が見込まれるなど、厳しい経営環境が続くものと予測される。持続的な事業運営のため、「白石市下水道ビジョン」に基づく計画に沿った管渠修繕を行っていく必要がある。
　流動比率については、流動資産の現金よりも流動負債の企業債償還額が大きいため、類似団体平均値と比較して低い数値となっている。企業債の償還には留保資金を充て、不足する部分は一般会計繰入金で補っている。今後も下水道事業は快適な生活環境の実現には欠かせないものであるという一般会計との共通理解のもと繰入を行うとともに、適正な企業債の借り入れに努めていく必要がある。
　水洗化率については、前年度と比べると0.14ポイント増加しているが、引き続き使用料収益の増加等に向けて公共下水道への接続について啓蒙活動を続けていく。</t>
    <rPh sb="47" eb="49">
      <t>リュウイキ</t>
    </rPh>
    <rPh sb="49" eb="52">
      <t>ゲスイドウ</t>
    </rPh>
    <rPh sb="52" eb="59">
      <t>イジカンリフタンキン</t>
    </rPh>
    <rPh sb="82" eb="84">
      <t>ヒヨウ</t>
    </rPh>
    <rPh sb="115" eb="117">
      <t>ゾウカ</t>
    </rPh>
    <rPh sb="121" eb="127">
      <t>ケイジョウシュウシヒリツ</t>
    </rPh>
    <rPh sb="128" eb="131">
      <t>ゼンネンド</t>
    </rPh>
    <rPh sb="133" eb="135">
      <t>ゲンショウ</t>
    </rPh>
    <rPh sb="145" eb="146">
      <t>ヒ</t>
    </rPh>
    <rPh sb="147" eb="148">
      <t>ツヅ</t>
    </rPh>
    <rPh sb="154" eb="156">
      <t>ウワマワ</t>
    </rPh>
    <rPh sb="159" eb="163">
      <t>ヒヨウゾウカ</t>
    </rPh>
    <rPh sb="172" eb="173">
      <t>フ</t>
    </rPh>
    <rPh sb="181" eb="183">
      <t>ゲンショウ</t>
    </rPh>
    <rPh sb="201" eb="203">
      <t>コンゴ</t>
    </rPh>
    <rPh sb="204" eb="206">
      <t>ジンコウ</t>
    </rPh>
    <rPh sb="206" eb="208">
      <t>ゲンショウ</t>
    </rPh>
    <rPh sb="208" eb="209">
      <t>トウ</t>
    </rPh>
    <rPh sb="212" eb="215">
      <t>シヨウリョウ</t>
    </rPh>
    <rPh sb="215" eb="217">
      <t>シュウニュウ</t>
    </rPh>
    <rPh sb="218" eb="220">
      <t>ゲンショウ</t>
    </rPh>
    <rPh sb="221" eb="223">
      <t>ミコ</t>
    </rPh>
    <rPh sb="229" eb="230">
      <t>キビ</t>
    </rPh>
    <rPh sb="232" eb="234">
      <t>ケイエイ</t>
    </rPh>
    <rPh sb="234" eb="236">
      <t>カンキョウ</t>
    </rPh>
    <rPh sb="237" eb="238">
      <t>ツヅ</t>
    </rPh>
    <rPh sb="242" eb="244">
      <t>ヨソク</t>
    </rPh>
    <rPh sb="248" eb="251">
      <t>ジゾクテキ</t>
    </rPh>
    <rPh sb="252" eb="254">
      <t>ジギョウ</t>
    </rPh>
    <rPh sb="254" eb="256">
      <t>ウンエイ</t>
    </rPh>
    <rPh sb="261" eb="264">
      <t>シロイシシ</t>
    </rPh>
    <rPh sb="264" eb="267">
      <t>ゲスイドウ</t>
    </rPh>
    <rPh sb="273" eb="274">
      <t>モト</t>
    </rPh>
    <rPh sb="276" eb="278">
      <t>ケイカク</t>
    </rPh>
    <rPh sb="279" eb="280">
      <t>ソ</t>
    </rPh>
    <rPh sb="282" eb="284">
      <t>カンキョ</t>
    </rPh>
    <rPh sb="284" eb="286">
      <t>シュウゼン</t>
    </rPh>
    <rPh sb="287" eb="288">
      <t>オコナ</t>
    </rPh>
    <rPh sb="292" eb="294">
      <t>ヒツヨウ</t>
    </rPh>
    <rPh sb="300" eb="302">
      <t>リュウドウ</t>
    </rPh>
    <rPh sb="302" eb="304">
      <t>ヒリツ</t>
    </rPh>
    <rPh sb="310" eb="312">
      <t>リュウドウ</t>
    </rPh>
    <rPh sb="312" eb="314">
      <t>シサン</t>
    </rPh>
    <rPh sb="315" eb="317">
      <t>ゲンキン</t>
    </rPh>
    <rPh sb="320" eb="322">
      <t>リュウドウ</t>
    </rPh>
    <rPh sb="322" eb="324">
      <t>フサイ</t>
    </rPh>
    <rPh sb="325" eb="328">
      <t>キギョウサイ</t>
    </rPh>
    <rPh sb="328" eb="331">
      <t>ショウカンガク</t>
    </rPh>
    <rPh sb="332" eb="333">
      <t>オオ</t>
    </rPh>
    <rPh sb="338" eb="342">
      <t>ルイジダンタイ</t>
    </rPh>
    <rPh sb="342" eb="345">
      <t>ヘイキンチ</t>
    </rPh>
    <rPh sb="346" eb="348">
      <t>ヒカク</t>
    </rPh>
    <rPh sb="350" eb="351">
      <t>ヒク</t>
    </rPh>
    <rPh sb="352" eb="354">
      <t>スウチ</t>
    </rPh>
    <rPh sb="361" eb="364">
      <t>キギョウサイ</t>
    </rPh>
    <rPh sb="365" eb="367">
      <t>ショウカン</t>
    </rPh>
    <rPh sb="369" eb="373">
      <t>リュウホシキン</t>
    </rPh>
    <rPh sb="374" eb="375">
      <t>ア</t>
    </rPh>
    <rPh sb="377" eb="379">
      <t>フソク</t>
    </rPh>
    <rPh sb="381" eb="383">
      <t>ブブン</t>
    </rPh>
    <rPh sb="384" eb="388">
      <t>イッパンカイケイ</t>
    </rPh>
    <rPh sb="388" eb="391">
      <t>クリイレキン</t>
    </rPh>
    <rPh sb="392" eb="393">
      <t>オギナ</t>
    </rPh>
    <rPh sb="398" eb="400">
      <t>コンゴ</t>
    </rPh>
    <rPh sb="401" eb="404">
      <t>ゲスイドウ</t>
    </rPh>
    <rPh sb="404" eb="406">
      <t>ジギョウ</t>
    </rPh>
    <rPh sb="407" eb="409">
      <t>カイテキ</t>
    </rPh>
    <rPh sb="410" eb="412">
      <t>セイカツ</t>
    </rPh>
    <rPh sb="412" eb="414">
      <t>カンキョウ</t>
    </rPh>
    <rPh sb="415" eb="417">
      <t>ジツゲン</t>
    </rPh>
    <rPh sb="419" eb="420">
      <t>カ</t>
    </rPh>
    <rPh sb="432" eb="436">
      <t>イッパンカイケイ</t>
    </rPh>
    <rPh sb="438" eb="440">
      <t>キョウツウ</t>
    </rPh>
    <rPh sb="440" eb="442">
      <t>リカイ</t>
    </rPh>
    <rPh sb="445" eb="447">
      <t>クリイレ</t>
    </rPh>
    <rPh sb="448" eb="449">
      <t>オコナ</t>
    </rPh>
    <rPh sb="480" eb="484">
      <t>スイセンカリツ</t>
    </rPh>
    <rPh sb="490" eb="493">
      <t>ゼンネンド</t>
    </rPh>
    <rPh sb="494" eb="495">
      <t>クラ</t>
    </rPh>
    <rPh sb="506" eb="508">
      <t>ゾウカ</t>
    </rPh>
    <rPh sb="514" eb="515">
      <t>ヒ</t>
    </rPh>
    <rPh sb="516" eb="517">
      <t>ツヅ</t>
    </rPh>
    <rPh sb="518" eb="520">
      <t>ルイジ</t>
    </rPh>
    <rPh sb="520" eb="522">
      <t>ダンタイ</t>
    </rPh>
    <rPh sb="527" eb="528">
      <t>ヒク</t>
    </rPh>
    <rPh sb="544" eb="546">
      <t>ケイモウ</t>
    </rPh>
    <rPh sb="547" eb="548">
      <t>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</si>
</sst>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DB-42D7-8F42-9B31427C30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61DB-42D7-8F42-9B31427C30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B6-4F2E-9F5C-A93F33A560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B8B6-4F2E-9F5C-A93F33A560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91.18</c:v>
                </c:pt>
                <c:pt idx="1">
                  <c:v>91.3</c:v>
                </c:pt>
                <c:pt idx="2">
                  <c:v>91.64</c:v>
                </c:pt>
                <c:pt idx="3">
                  <c:v>91.63</c:v>
                </c:pt>
                <c:pt idx="4">
                  <c:v>91.77</c:v>
                </c:pt>
              </c:numCache>
            </c:numRef>
          </c:val>
          <c:extLst>
            <c:ext xmlns:c16="http://schemas.microsoft.com/office/drawing/2014/chart" uri="{C3380CC4-5D6E-409C-BE32-E72D297353CC}">
              <c16:uniqueId val="{00000000-6032-4072-93CE-B6C03470CA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6032-4072-93CE-B6C03470CA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112.08</c:v>
                </c:pt>
                <c:pt idx="1">
                  <c:v>112.07</c:v>
                </c:pt>
                <c:pt idx="2">
                  <c:v>114.68</c:v>
                </c:pt>
                <c:pt idx="3">
                  <c:v>111.01</c:v>
                </c:pt>
                <c:pt idx="4">
                  <c:v>108.36</c:v>
                </c:pt>
              </c:numCache>
            </c:numRef>
          </c:val>
          <c:extLst>
            <c:ext xmlns:c16="http://schemas.microsoft.com/office/drawing/2014/chart" uri="{C3380CC4-5D6E-409C-BE32-E72D297353CC}">
              <c16:uniqueId val="{00000000-E21B-4F5F-8E05-343401B1720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E21B-4F5F-8E05-343401B1720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28.06</c:v>
                </c:pt>
                <c:pt idx="1">
                  <c:v>30.3</c:v>
                </c:pt>
                <c:pt idx="2">
                  <c:v>32.549999999999997</c:v>
                </c:pt>
                <c:pt idx="3">
                  <c:v>34.71</c:v>
                </c:pt>
                <c:pt idx="4">
                  <c:v>36.99</c:v>
                </c:pt>
              </c:numCache>
            </c:numRef>
          </c:val>
          <c:extLst>
            <c:ext xmlns:c16="http://schemas.microsoft.com/office/drawing/2014/chart" uri="{C3380CC4-5D6E-409C-BE32-E72D297353CC}">
              <c16:uniqueId val="{00000000-82DC-4117-AEE7-87F7D877443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82DC-4117-AEE7-87F7D877443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501-4611-BE11-84B4A8ABF3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7501-4611-BE11-84B4A8ABF3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160.24</c:v>
                </c:pt>
                <c:pt idx="1">
                  <c:v>136.02000000000001</c:v>
                </c:pt>
                <c:pt idx="2">
                  <c:v>120.76</c:v>
                </c:pt>
                <c:pt idx="3">
                  <c:v>108.83</c:v>
                </c:pt>
                <c:pt idx="4">
                  <c:v>89.43</c:v>
                </c:pt>
              </c:numCache>
            </c:numRef>
          </c:val>
          <c:extLst>
            <c:ext xmlns:c16="http://schemas.microsoft.com/office/drawing/2014/chart" uri="{C3380CC4-5D6E-409C-BE32-E72D297353CC}">
              <c16:uniqueId val="{00000000-290C-4462-BE2D-B576ED4767C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290C-4462-BE2D-B576ED4767C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44.62</c:v>
                </c:pt>
                <c:pt idx="1">
                  <c:v>37.020000000000003</c:v>
                </c:pt>
                <c:pt idx="2">
                  <c:v>33.97</c:v>
                </c:pt>
                <c:pt idx="3">
                  <c:v>37.520000000000003</c:v>
                </c:pt>
                <c:pt idx="4">
                  <c:v>33.799999999999997</c:v>
                </c:pt>
              </c:numCache>
            </c:numRef>
          </c:val>
          <c:extLst>
            <c:ext xmlns:c16="http://schemas.microsoft.com/office/drawing/2014/chart" uri="{C3380CC4-5D6E-409C-BE32-E72D297353CC}">
              <c16:uniqueId val="{00000000-6988-4525-A829-347CA802C54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6988-4525-A829-347CA802C54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1026.33</c:v>
                </c:pt>
                <c:pt idx="1">
                  <c:v>982.43</c:v>
                </c:pt>
                <c:pt idx="2">
                  <c:v>998.9</c:v>
                </c:pt>
                <c:pt idx="3">
                  <c:v>941.52</c:v>
                </c:pt>
                <c:pt idx="4">
                  <c:v>880.64</c:v>
                </c:pt>
              </c:numCache>
            </c:numRef>
          </c:val>
          <c:extLst>
            <c:ext xmlns:c16="http://schemas.microsoft.com/office/drawing/2014/chart" uri="{C3380CC4-5D6E-409C-BE32-E72D297353CC}">
              <c16:uniqueId val="{00000000-7737-438D-9110-066A4CF08A9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7737-438D-9110-066A4CF08A9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130.61000000000001</c:v>
                </c:pt>
                <c:pt idx="1">
                  <c:v>136.57</c:v>
                </c:pt>
                <c:pt idx="2">
                  <c:v>145.35</c:v>
                </c:pt>
                <c:pt idx="3">
                  <c:v>136.41999999999999</c:v>
                </c:pt>
                <c:pt idx="4">
                  <c:v>130.52000000000001</c:v>
                </c:pt>
              </c:numCache>
            </c:numRef>
          </c:val>
          <c:extLst>
            <c:ext xmlns:c16="http://schemas.microsoft.com/office/drawing/2014/chart" uri="{C3380CC4-5D6E-409C-BE32-E72D297353CC}">
              <c16:uniqueId val="{00000000-F43F-4BFC-9541-38791C02E2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F43F-4BFC-9541-38791C02E2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167.92</c:v>
                </c:pt>
                <c:pt idx="1">
                  <c:v>161.03</c:v>
                </c:pt>
                <c:pt idx="2">
                  <c:v>151.68</c:v>
                </c:pt>
                <c:pt idx="3">
                  <c:v>161.59</c:v>
                </c:pt>
                <c:pt idx="4">
                  <c:v>169.68</c:v>
                </c:pt>
              </c:numCache>
            </c:numRef>
          </c:val>
          <c:extLst>
            <c:ext xmlns:c16="http://schemas.microsoft.com/office/drawing/2014/chart" uri="{C3380CC4-5D6E-409C-BE32-E72D297353CC}">
              <c16:uniqueId val="{00000000-CDBE-4588-BB4E-7F527C0B037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CDBE-4588-BB4E-7F527C0B037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白石市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30569</v>
      </c>
      <c r="AM8" s="41"/>
      <c r="AN8" s="41"/>
      <c r="AO8" s="41"/>
      <c r="AP8" s="41"/>
      <c r="AQ8" s="41"/>
      <c r="AR8" s="41"/>
      <c r="AS8" s="41"/>
      <c r="AT8" s="34">
        <f>データ!T6</f>
        <v>286.48</v>
      </c>
      <c r="AU8" s="34"/>
      <c r="AV8" s="34"/>
      <c r="AW8" s="34"/>
      <c r="AX8" s="34"/>
      <c r="AY8" s="34"/>
      <c r="AZ8" s="34"/>
      <c r="BA8" s="34"/>
      <c r="BB8" s="34">
        <f>データ!U6</f>
        <v>106.71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59.68</v>
      </c>
      <c r="J10" s="34"/>
      <c r="K10" s="34"/>
      <c r="L10" s="34"/>
      <c r="M10" s="34"/>
      <c r="N10" s="34"/>
      <c r="O10" s="34"/>
      <c r="P10" s="34">
        <f>データ!P6</f>
        <v>69.47</v>
      </c>
      <c r="Q10" s="34"/>
      <c r="R10" s="34"/>
      <c r="S10" s="34"/>
      <c r="T10" s="34"/>
      <c r="U10" s="34"/>
      <c r="V10" s="34"/>
      <c r="W10" s="34">
        <f>データ!Q6</f>
        <v>91.92</v>
      </c>
      <c r="X10" s="34"/>
      <c r="Y10" s="34"/>
      <c r="Z10" s="34"/>
      <c r="AA10" s="34"/>
      <c r="AB10" s="34"/>
      <c r="AC10" s="34"/>
      <c r="AD10" s="41">
        <f>データ!R6</f>
        <v>4235</v>
      </c>
      <c r="AE10" s="41"/>
      <c r="AF10" s="41"/>
      <c r="AG10" s="41"/>
      <c r="AH10" s="41"/>
      <c r="AI10" s="41"/>
      <c r="AJ10" s="41"/>
      <c r="AK10" s="2"/>
      <c r="AL10" s="41">
        <f>データ!V6</f>
        <v>21097</v>
      </c>
      <c r="AM10" s="41"/>
      <c r="AN10" s="41"/>
      <c r="AO10" s="41"/>
      <c r="AP10" s="41"/>
      <c r="AQ10" s="41"/>
      <c r="AR10" s="41"/>
      <c r="AS10" s="41"/>
      <c r="AT10" s="34">
        <f>データ!W6</f>
        <v>9.14</v>
      </c>
      <c r="AU10" s="34"/>
      <c r="AV10" s="34"/>
      <c r="AW10" s="34"/>
      <c r="AX10" s="34"/>
      <c r="AY10" s="34"/>
      <c r="AZ10" s="34"/>
      <c r="BA10" s="34"/>
      <c r="BB10" s="34">
        <f>データ!X6</f>
        <v>2308.21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n16gP2URJlBlpX3Du2pUN4kAMMR61S/r8OfTSqiPaMbCL/JyUoUBIrfXEFePEc4t55aQjp+eAI67LJkMJqY7cA==" saltValue="krZJFJ7sEtD5OAIJPsdmr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42064</v>
      </c>
      <c r="D6" s="19">
        <f t="shared" si="3"/>
        <v>46</v>
      </c>
      <c r="E6" s="19">
        <f t="shared" si="3"/>
        <v>17</v>
      </c>
      <c r="F6" s="19">
        <f t="shared" si="3"/>
        <v>1</v>
      </c>
      <c r="G6" s="19">
        <f t="shared" si="3"/>
        <v>0</v>
      </c>
      <c r="H6" s="19" t="str">
        <f t="shared" si="3"/>
        <v>宮城県　白石市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59.68</v>
      </c>
      <c r="P6" s="20">
        <f t="shared" si="3"/>
        <v>69.47</v>
      </c>
      <c r="Q6" s="20">
        <f t="shared" si="3"/>
        <v>91.92</v>
      </c>
      <c r="R6" s="20">
        <f t="shared" si="3"/>
        <v>4235</v>
      </c>
      <c r="S6" s="20">
        <f t="shared" si="3"/>
        <v>30569</v>
      </c>
      <c r="T6" s="20">
        <f t="shared" si="3"/>
        <v>286.48</v>
      </c>
      <c r="U6" s="20">
        <f t="shared" si="3"/>
        <v>106.71</v>
      </c>
      <c r="V6" s="20">
        <f t="shared" si="3"/>
        <v>21097</v>
      </c>
      <c r="W6" s="20">
        <f t="shared" si="3"/>
        <v>9.14</v>
      </c>
      <c r="X6" s="20">
        <f t="shared" si="3"/>
        <v>2308.21</v>
      </c>
      <c r="Y6" s="21">
        <f>IF(Y7="",NA(),Y7)</f>
        <v>112.08</v>
      </c>
      <c r="Z6" s="21">
        <f t="shared" ref="Z6:AH6" si="4">IF(Z7="",NA(),Z7)</f>
        <v>112.07</v>
      </c>
      <c r="AA6" s="21">
        <f t="shared" si="4"/>
        <v>114.68</v>
      </c>
      <c r="AB6" s="21">
        <f t="shared" si="4"/>
        <v>111.01</v>
      </c>
      <c r="AC6" s="21">
        <f t="shared" si="4"/>
        <v>108.36</v>
      </c>
      <c r="AD6" s="21">
        <f t="shared" si="4"/>
        <v>105.41</v>
      </c>
      <c r="AE6" s="21">
        <f t="shared" si="4"/>
        <v>104.64</v>
      </c>
      <c r="AF6" s="21">
        <f t="shared" si="4"/>
        <v>105.35</v>
      </c>
      <c r="AG6" s="21">
        <f t="shared" si="4"/>
        <v>106.8</v>
      </c>
      <c r="AH6" s="21">
        <f t="shared" si="4"/>
        <v>104.65</v>
      </c>
      <c r="AI6" s="20" t="str">
        <f>IF(AI7="","",IF(AI7="-","【-】","【"&amp;SUBSTITUTE(TEXT(AI7,"#,##0.00"),"-","△")&amp;"】"))</f>
        <v>【105.36】</v>
      </c>
      <c r="AJ6" s="21">
        <f>IF(AJ7="",NA(),AJ7)</f>
        <v>160.24</v>
      </c>
      <c r="AK6" s="21">
        <f t="shared" ref="AK6:AS6" si="5">IF(AK7="",NA(),AK7)</f>
        <v>136.02000000000001</v>
      </c>
      <c r="AL6" s="21">
        <f t="shared" si="5"/>
        <v>120.76</v>
      </c>
      <c r="AM6" s="21">
        <f t="shared" si="5"/>
        <v>108.83</v>
      </c>
      <c r="AN6" s="21">
        <f t="shared" si="5"/>
        <v>89.43</v>
      </c>
      <c r="AO6" s="21">
        <f t="shared" si="5"/>
        <v>25.86</v>
      </c>
      <c r="AP6" s="21">
        <f t="shared" si="5"/>
        <v>25.76</v>
      </c>
      <c r="AQ6" s="21">
        <f t="shared" si="5"/>
        <v>26.07</v>
      </c>
      <c r="AR6" s="21">
        <f t="shared" si="5"/>
        <v>26.89</v>
      </c>
      <c r="AS6" s="21">
        <f t="shared" si="5"/>
        <v>23.18</v>
      </c>
      <c r="AT6" s="20" t="str">
        <f>IF(AT7="","",IF(AT7="-","【-】","【"&amp;SUBSTITUTE(TEXT(AT7,"#,##0.00"),"-","△")&amp;"】"))</f>
        <v>【3.12】</v>
      </c>
      <c r="AU6" s="21">
        <f>IF(AU7="",NA(),AU7)</f>
        <v>44.62</v>
      </c>
      <c r="AV6" s="21">
        <f t="shared" ref="AV6:BD6" si="6">IF(AV7="",NA(),AV7)</f>
        <v>37.020000000000003</v>
      </c>
      <c r="AW6" s="21">
        <f t="shared" si="6"/>
        <v>33.97</v>
      </c>
      <c r="AX6" s="21">
        <f t="shared" si="6"/>
        <v>37.520000000000003</v>
      </c>
      <c r="AY6" s="21">
        <f t="shared" si="6"/>
        <v>33.799999999999997</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1026.33</v>
      </c>
      <c r="BG6" s="21">
        <f t="shared" ref="BG6:BO6" si="7">IF(BG7="",NA(),BG7)</f>
        <v>982.43</v>
      </c>
      <c r="BH6" s="21">
        <f t="shared" si="7"/>
        <v>998.9</v>
      </c>
      <c r="BI6" s="21">
        <f t="shared" si="7"/>
        <v>941.52</v>
      </c>
      <c r="BJ6" s="21">
        <f t="shared" si="7"/>
        <v>880.64</v>
      </c>
      <c r="BK6" s="21">
        <f t="shared" si="7"/>
        <v>812.92</v>
      </c>
      <c r="BL6" s="21">
        <f t="shared" si="7"/>
        <v>765.48</v>
      </c>
      <c r="BM6" s="21">
        <f t="shared" si="7"/>
        <v>742.08</v>
      </c>
      <c r="BN6" s="21">
        <f t="shared" si="7"/>
        <v>730.84</v>
      </c>
      <c r="BO6" s="21">
        <f t="shared" si="7"/>
        <v>706.45</v>
      </c>
      <c r="BP6" s="20" t="str">
        <f>IF(BP7="","",IF(BP7="-","【-】","【"&amp;SUBSTITUTE(TEXT(BP7,"#,##0.00"),"-","△")&amp;"】"))</f>
        <v>【602.56】</v>
      </c>
      <c r="BQ6" s="21">
        <f>IF(BQ7="",NA(),BQ7)</f>
        <v>130.61000000000001</v>
      </c>
      <c r="BR6" s="21">
        <f t="shared" ref="BR6:BZ6" si="8">IF(BR7="",NA(),BR7)</f>
        <v>136.57</v>
      </c>
      <c r="BS6" s="21">
        <f t="shared" si="8"/>
        <v>145.35</v>
      </c>
      <c r="BT6" s="21">
        <f t="shared" si="8"/>
        <v>136.41999999999999</v>
      </c>
      <c r="BU6" s="21">
        <f t="shared" si="8"/>
        <v>130.52000000000001</v>
      </c>
      <c r="BV6" s="21">
        <f t="shared" si="8"/>
        <v>85.4</v>
      </c>
      <c r="BW6" s="21">
        <f t="shared" si="8"/>
        <v>87.8</v>
      </c>
      <c r="BX6" s="21">
        <f t="shared" si="8"/>
        <v>86.51</v>
      </c>
      <c r="BY6" s="21">
        <f t="shared" si="8"/>
        <v>89.17</v>
      </c>
      <c r="BZ6" s="21">
        <f t="shared" si="8"/>
        <v>85.67</v>
      </c>
      <c r="CA6" s="20" t="str">
        <f>IF(CA7="","",IF(CA7="-","【-】","【"&amp;SUBSTITUTE(TEXT(CA7,"#,##0.00"),"-","△")&amp;"】"))</f>
        <v>【97.94】</v>
      </c>
      <c r="CB6" s="21">
        <f>IF(CB7="",NA(),CB7)</f>
        <v>167.92</v>
      </c>
      <c r="CC6" s="21">
        <f t="shared" ref="CC6:CK6" si="9">IF(CC7="",NA(),CC7)</f>
        <v>161.03</v>
      </c>
      <c r="CD6" s="21">
        <f t="shared" si="9"/>
        <v>151.68</v>
      </c>
      <c r="CE6" s="21">
        <f t="shared" si="9"/>
        <v>161.59</v>
      </c>
      <c r="CF6" s="21">
        <f t="shared" si="9"/>
        <v>169.68</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91.18</v>
      </c>
      <c r="CY6" s="21">
        <f t="shared" ref="CY6:DG6" si="11">IF(CY7="",NA(),CY7)</f>
        <v>91.3</v>
      </c>
      <c r="CZ6" s="21">
        <f t="shared" si="11"/>
        <v>91.64</v>
      </c>
      <c r="DA6" s="21">
        <f t="shared" si="11"/>
        <v>91.63</v>
      </c>
      <c r="DB6" s="21">
        <f t="shared" si="11"/>
        <v>91.77</v>
      </c>
      <c r="DC6" s="21">
        <f t="shared" si="11"/>
        <v>92.34</v>
      </c>
      <c r="DD6" s="21">
        <f t="shared" si="11"/>
        <v>91.78</v>
      </c>
      <c r="DE6" s="21">
        <f t="shared" si="11"/>
        <v>91.37</v>
      </c>
      <c r="DF6" s="21">
        <f t="shared" si="11"/>
        <v>91.92</v>
      </c>
      <c r="DG6" s="21">
        <f t="shared" si="11"/>
        <v>91.12</v>
      </c>
      <c r="DH6" s="20" t="str">
        <f>IF(DH7="","",IF(DH7="-","【-】","【"&amp;SUBSTITUTE(TEXT(DH7,"#,##0.00"),"-","△")&amp;"】"))</f>
        <v>【96.00】</v>
      </c>
      <c r="DI6" s="21">
        <f>IF(DI7="",NA(),DI7)</f>
        <v>28.06</v>
      </c>
      <c r="DJ6" s="21">
        <f t="shared" ref="DJ6:DR6" si="12">IF(DJ7="",NA(),DJ7)</f>
        <v>30.3</v>
      </c>
      <c r="DK6" s="21">
        <f t="shared" si="12"/>
        <v>32.549999999999997</v>
      </c>
      <c r="DL6" s="21">
        <f t="shared" si="12"/>
        <v>34.71</v>
      </c>
      <c r="DM6" s="21">
        <f t="shared" si="12"/>
        <v>36.99</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42064</v>
      </c>
      <c r="D7" s="23">
        <v>46</v>
      </c>
      <c r="E7" s="23">
        <v>17</v>
      </c>
      <c r="F7" s="23">
        <v>1</v>
      </c>
      <c r="G7" s="23">
        <v>0</v>
      </c>
      <c r="H7" s="23" t="s">
        <v>96</v>
      </c>
      <c r="I7" s="23" t="s">
        <v>97</v>
      </c>
      <c r="J7" s="23" t="s">
        <v>98</v>
      </c>
      <c r="K7" s="23" t="s">
        <v>99</v>
      </c>
      <c r="L7" s="23" t="s">
        <v>100</v>
      </c>
      <c r="M7" s="23" t="s">
        <v>101</v>
      </c>
      <c r="N7" s="24" t="s">
        <v>102</v>
      </c>
      <c r="O7" s="24">
        <v>59.68</v>
      </c>
      <c r="P7" s="24">
        <v>69.47</v>
      </c>
      <c r="Q7" s="24">
        <v>91.92</v>
      </c>
      <c r="R7" s="24">
        <v>4235</v>
      </c>
      <c r="S7" s="24">
        <v>30569</v>
      </c>
      <c r="T7" s="24">
        <v>286.48</v>
      </c>
      <c r="U7" s="24">
        <v>106.71</v>
      </c>
      <c r="V7" s="24">
        <v>21097</v>
      </c>
      <c r="W7" s="24">
        <v>9.14</v>
      </c>
      <c r="X7" s="24">
        <v>2308.21</v>
      </c>
      <c r="Y7" s="24">
        <v>112.08</v>
      </c>
      <c r="Z7" s="24">
        <v>112.07</v>
      </c>
      <c r="AA7" s="24">
        <v>114.68</v>
      </c>
      <c r="AB7" s="24">
        <v>111.01</v>
      </c>
      <c r="AC7" s="24">
        <v>108.36</v>
      </c>
      <c r="AD7" s="24">
        <v>105.41</v>
      </c>
      <c r="AE7" s="24">
        <v>104.64</v>
      </c>
      <c r="AF7" s="24">
        <v>105.35</v>
      </c>
      <c r="AG7" s="24">
        <v>106.8</v>
      </c>
      <c r="AH7" s="24">
        <v>104.65</v>
      </c>
      <c r="AI7" s="24">
        <v>105.36</v>
      </c>
      <c r="AJ7" s="24">
        <v>160.24</v>
      </c>
      <c r="AK7" s="24">
        <v>136.02000000000001</v>
      </c>
      <c r="AL7" s="24">
        <v>120.76</v>
      </c>
      <c r="AM7" s="24">
        <v>108.83</v>
      </c>
      <c r="AN7" s="24">
        <v>89.43</v>
      </c>
      <c r="AO7" s="24">
        <v>25.86</v>
      </c>
      <c r="AP7" s="24">
        <v>25.76</v>
      </c>
      <c r="AQ7" s="24">
        <v>26.07</v>
      </c>
      <c r="AR7" s="24">
        <v>26.89</v>
      </c>
      <c r="AS7" s="24">
        <v>23.18</v>
      </c>
      <c r="AT7" s="24">
        <v>3.12</v>
      </c>
      <c r="AU7" s="24">
        <v>44.62</v>
      </c>
      <c r="AV7" s="24">
        <v>37.020000000000003</v>
      </c>
      <c r="AW7" s="24">
        <v>33.97</v>
      </c>
      <c r="AX7" s="24">
        <v>37.520000000000003</v>
      </c>
      <c r="AY7" s="24">
        <v>33.799999999999997</v>
      </c>
      <c r="AZ7" s="24">
        <v>58.23</v>
      </c>
      <c r="BA7" s="24">
        <v>65.56</v>
      </c>
      <c r="BB7" s="24">
        <v>65.87</v>
      </c>
      <c r="BC7" s="24">
        <v>77.260000000000005</v>
      </c>
      <c r="BD7" s="24">
        <v>80.010000000000005</v>
      </c>
      <c r="BE7" s="24">
        <v>82.75</v>
      </c>
      <c r="BF7" s="24">
        <v>1026.33</v>
      </c>
      <c r="BG7" s="24">
        <v>982.43</v>
      </c>
      <c r="BH7" s="24">
        <v>998.9</v>
      </c>
      <c r="BI7" s="24">
        <v>941.52</v>
      </c>
      <c r="BJ7" s="24">
        <v>880.64</v>
      </c>
      <c r="BK7" s="24">
        <v>812.92</v>
      </c>
      <c r="BL7" s="24">
        <v>765.48</v>
      </c>
      <c r="BM7" s="24">
        <v>742.08</v>
      </c>
      <c r="BN7" s="24">
        <v>730.84</v>
      </c>
      <c r="BO7" s="24">
        <v>706.45</v>
      </c>
      <c r="BP7" s="24">
        <v>602.55999999999995</v>
      </c>
      <c r="BQ7" s="24">
        <v>130.61000000000001</v>
      </c>
      <c r="BR7" s="24">
        <v>136.57</v>
      </c>
      <c r="BS7" s="24">
        <v>145.35</v>
      </c>
      <c r="BT7" s="24">
        <v>136.41999999999999</v>
      </c>
      <c r="BU7" s="24">
        <v>130.52000000000001</v>
      </c>
      <c r="BV7" s="24">
        <v>85.4</v>
      </c>
      <c r="BW7" s="24">
        <v>87.8</v>
      </c>
      <c r="BX7" s="24">
        <v>86.51</v>
      </c>
      <c r="BY7" s="24">
        <v>89.17</v>
      </c>
      <c r="BZ7" s="24">
        <v>85.67</v>
      </c>
      <c r="CA7" s="24">
        <v>97.94</v>
      </c>
      <c r="CB7" s="24">
        <v>167.92</v>
      </c>
      <c r="CC7" s="24">
        <v>161.03</v>
      </c>
      <c r="CD7" s="24">
        <v>151.68</v>
      </c>
      <c r="CE7" s="24">
        <v>161.59</v>
      </c>
      <c r="CF7" s="24">
        <v>169.68</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91.18</v>
      </c>
      <c r="CY7" s="24">
        <v>91.3</v>
      </c>
      <c r="CZ7" s="24">
        <v>91.64</v>
      </c>
      <c r="DA7" s="24">
        <v>91.63</v>
      </c>
      <c r="DB7" s="24">
        <v>91.77</v>
      </c>
      <c r="DC7" s="24">
        <v>92.34</v>
      </c>
      <c r="DD7" s="24">
        <v>91.78</v>
      </c>
      <c r="DE7" s="24">
        <v>91.37</v>
      </c>
      <c r="DF7" s="24">
        <v>91.92</v>
      </c>
      <c r="DG7" s="24">
        <v>91.12</v>
      </c>
      <c r="DH7" s="24">
        <v>96</v>
      </c>
      <c r="DI7" s="24">
        <v>28.06</v>
      </c>
      <c r="DJ7" s="24">
        <v>30.3</v>
      </c>
      <c r="DK7" s="24">
        <v>32.549999999999997</v>
      </c>
      <c r="DL7" s="24">
        <v>34.71</v>
      </c>
      <c r="DM7" s="24">
        <v>36.99</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2026-01-27T05:15:54Z</cp:lastPrinted>
  <dcterms:created xsi:type="dcterms:W3CDTF">2025-12-23T05:56:42Z</dcterms:created>
  <dcterms:modified xsi:type="dcterms:W3CDTF">2026-01-29T12:18:05Z</dcterms:modified>
  <cp:category/>
</cp:coreProperties>
</file>