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thens-2018\share\財政課\財政係\9 その他財政\公営企業\R7公営企業\R8-1-15公営企業に係る経営比較分析表（令和６年度決算）の分析等について(依頼）\7.確認事項回答\"/>
    </mc:Choice>
  </mc:AlternateContent>
  <xr:revisionPtr revIDLastSave="0" documentId="13_ncr:1_{D49C92AE-9147-4A97-9CC6-05E7DEC29064}" xr6:coauthVersionLast="47" xr6:coauthVersionMax="47" xr10:uidLastSave="{00000000-0000-0000-0000-000000000000}"/>
  <workbookProtection workbookAlgorithmName="SHA-512" workbookHashValue="wV1dnZErStMmA5bzsdPcE0N9AVCY1iDOPmQ5U2aYJ9Ga5L9BhuPFtEQmWfLnJPn/ZvjpiQF9pRjXPlZ5K+vXEQ==" workbookSaltValue="WD1Vc51e55Ye1d1mhKQA0g==" workbookSpinCount="100000" lockStructure="1"/>
  <bookViews>
    <workbookView xWindow="-23148" yWindow="-2364"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O6" i="5"/>
  <c r="I10" i="4" s="1"/>
  <c r="N6" i="5"/>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E85" i="4"/>
  <c r="BB10" i="4"/>
  <c r="AT10" i="4"/>
  <c r="AL10" i="4"/>
  <c r="W10" i="4"/>
  <c r="P10" i="4"/>
  <c r="B10" i="4"/>
  <c r="BB8" i="4"/>
  <c r="AT8" i="4"/>
  <c r="W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<sst xmlns="http://schemas.openxmlformats.org/spreadsheetml/2006/main" count="228" uniqueCount="114">
  <si>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</si>
  <si>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</si>
  <si>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</si>
  <si>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</si>
  <si>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</si>
  <si>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</si>
  <si>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</si>
  <si>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</si>
  <si>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</si>
  <si>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</si>
  <si>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</si>
  <si>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</si>
  <si>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</si>
  <si>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</si>
  <si>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</si>
  <si>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</si>
  <si>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</si>
  <si>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</si>
  <si>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</si>
  <si>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</si>
  <si>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</si>
  <si>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</si>
  <si>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</si>
  <si>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</si>
  <si>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</si>
  <si>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</si>
  <si>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</si>
  <si>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</si>
  <si>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</si>
  <si>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</si>
  <si>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</si>
  <si>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</si>
  <si>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</si>
  <si>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</si>
  <si>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</si>
  <si>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</si>
  <si>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</si>
  <si>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</si>
  <si>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</si>
  <si>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</si>
  <si>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</si>
  <si>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</si>
  <si>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</si>
  <si>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</si>
  <si>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</si>
  <si>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</si>
  <si>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</si>
  <si>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</si>
  <si>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</si>
  <si>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</si>
  <si>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</si>
  <si>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</si>
  <si>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</si>
  <si>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</si>
  <si>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</si>
  <si>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</si>
  <si>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</si>
  <si>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</si>
  <si>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</si>
  <si>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</si>
  <si>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</si>
  <si>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</si>
  <si>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</si>
  <si>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</si>
  <si>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</si>
  <si>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</si>
  <si>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</si>
  <si>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</si>
  <si>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</si>
  <si>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</si>
  <si>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</si>
  <si>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</si>
  <si>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</si>
  <si>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</si>
  <si>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</si>
  <si>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</si>
  <si>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</si>
  <si>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</si>
  <si>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</si>
  <si>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</si>
  <si>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</si>
  <si>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</si>
  <si>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</si>
  <si>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</si>
  <si>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</si>
  <si>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</si>
  <si>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</si>
  <si>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</si>
  <si>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</si>
  <si>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</si>
  <si>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</si>
  <si>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</si>
  <si>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</si>
  <si>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白石市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</si>
  <si>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</si>
  <si>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</si>
  <si>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</si>
  <si>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</si>
  <si>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</si>
  <si>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</si>
  <si>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</si>
  <si>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</si>
  <si>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</si>
  <si>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</si>
  <si>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</si>
  <si>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</si>
  <si>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</si>
  <si>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</si>
  <si>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</si>
  <si>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</si>
  <si>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</si>
  <si>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財政の健全性は保たれた状態になってはいるものの、給水人口の減少が続いており、今後は給水収益についても減少傾向が続く見込みとなっている。
　また、施設の老朽化の状況から、計画的な施設及び管路の更新を行っていく必要があるが、その一方で物価高による更新費用の増加が見込まれることから、より厳しい経営状況となることが予想される。
　今後も、経費削減に努めるとともに、料金改定なども視野に入れ、事業運営を行っていく必要がある。</t>
    <rPh sb="1" eb="3">
      <t>ザイセイ</t>
    </rPh>
    <rPh sb="4" eb="7">
      <t>ケンゼンセイ</t>
    </rPh>
    <rPh sb="8" eb="9">
      <t>タモ</t>
    </rPh>
    <rPh sb="12" eb="14">
      <t>ジョウタイ</t>
    </rPh>
    <rPh sb="39" eb="41">
      <t>コンゴ</t>
    </rPh>
    <rPh sb="89" eb="92">
      <t>シセツオヨ</t>
    </rPh>
    <rPh sb="116" eb="119">
      <t>ブッカダカ</t>
    </rPh>
    <phoneticPr fontId="4"/>
  </si>
  <si>
    <t>　有形固定資産全体としては6割が償却期間を終えており、管路経年化率も4割を超えている。類似団体と比較しても高い傾向にあり、計画的な更新が必要となっている。
　管路更新率については、令和3年3月に策定した「白石市水道ビジョン」の計画に基づき更新を行っており、前年度と比較すると0.27ポイント増加した。今後も更新されていない管路については、更新延長を年間約3kmとして、効率的に更新を行っていく。</t>
    <rPh sb="1" eb="9">
      <t>ユウケイコテイシサンゼンタイ</t>
    </rPh>
    <rPh sb="14" eb="15">
      <t>ワリ</t>
    </rPh>
    <rPh sb="16" eb="20">
      <t>ショウキャクキカン</t>
    </rPh>
    <rPh sb="21" eb="22">
      <t>オ</t>
    </rPh>
    <rPh sb="27" eb="29">
      <t>カンロ</t>
    </rPh>
    <rPh sb="29" eb="33">
      <t>ケイネンカリツ</t>
    </rPh>
    <rPh sb="35" eb="36">
      <t>ワリ</t>
    </rPh>
    <rPh sb="43" eb="47">
      <t>ルイジダンタイ</t>
    </rPh>
    <rPh sb="48" eb="50">
      <t>ヒカク</t>
    </rPh>
    <rPh sb="53" eb="54">
      <t>タカ</t>
    </rPh>
    <rPh sb="55" eb="57">
      <t>ケイコウ</t>
    </rPh>
    <rPh sb="61" eb="64">
      <t>ケイカクテキ</t>
    </rPh>
    <rPh sb="65" eb="67">
      <t>コウシン</t>
    </rPh>
    <rPh sb="68" eb="70">
      <t>ヒツヨウ</t>
    </rPh>
    <rPh sb="128" eb="131">
      <t>ゼンネンド</t>
    </rPh>
    <rPh sb="132" eb="134">
      <t>ヒカク</t>
    </rPh>
    <rPh sb="145" eb="147">
      <t>ゾウカ</t>
    </rPh>
    <phoneticPr fontId="4"/>
  </si>
  <si>
    <t>　経常収支比率は前年度を上回っており、収益の面では下水道事業の分も水道事業が負担している料金徴収に係る費用を下水道事業から繰り入れている下水道使用料徴収負担金が、調定件数の増加に伴い増額したこと及び負担金単価が料金徴収業務委託料の増額に伴い増額改定されたこと、また、費用の面では契約水量の変更による受水費の減額等が要因となっていると考えられる。今後は人口減少等で給水収益の減少傾向が続くと予測される。
　料金回収率についても前年度を上回っており、これは上記のとおり費用の抑制によるものであると考えられる。100%をわずかに上回っており、適正な料金水準にあると言える。
　流動比率については、令和６年度において消費税の還付が発生したことによる未収金の増や、令和５年度決算において翌年度への工事の繰越が多く未払金が増加したが、令和６年度において解消されたこと等により、前年度と比べて改善した。
　企業債残高対給水収益比率については、類似団体や全国平均と比較すると低い値となっているが、「白石市水道ビジョン」に基づき、引き続き資産の更新を行っていくため、今後増加していくと考えられる。
　有収率については、前年度と比べると1.88ポイント下がっており、類似団体と比べても依然として低い状況にある。今後も漏水調査や配水量の見直しを行い、有収率向上への取り組みを行っていく。</t>
    <rPh sb="1" eb="7">
      <t>ケイジョウシュウシヒリツ</t>
    </rPh>
    <rPh sb="8" eb="11">
      <t>ゼンネンド</t>
    </rPh>
    <rPh sb="12" eb="14">
      <t>ウワマワ</t>
    </rPh>
    <rPh sb="19" eb="21">
      <t>シュウエキ</t>
    </rPh>
    <rPh sb="22" eb="23">
      <t>メン</t>
    </rPh>
    <rPh sb="25" eb="30">
      <t>ゲスイドウジギョウ</t>
    </rPh>
    <rPh sb="31" eb="32">
      <t>ブン</t>
    </rPh>
    <rPh sb="33" eb="37">
      <t>スイドウジギョウ</t>
    </rPh>
    <rPh sb="38" eb="40">
      <t>フタン</t>
    </rPh>
    <rPh sb="44" eb="48">
      <t>リョウキンチョウシュウ</t>
    </rPh>
    <rPh sb="49" eb="50">
      <t>カカ</t>
    </rPh>
    <rPh sb="51" eb="53">
      <t>ヒヨウ</t>
    </rPh>
    <rPh sb="54" eb="59">
      <t>ゲスイドウジギョウ</t>
    </rPh>
    <rPh sb="61" eb="62">
      <t>ク</t>
    </rPh>
    <rPh sb="63" eb="64">
      <t>イ</t>
    </rPh>
    <rPh sb="81" eb="85">
      <t>チョウテイケンスウ</t>
    </rPh>
    <rPh sb="86" eb="88">
      <t>ゾウカ</t>
    </rPh>
    <rPh sb="89" eb="90">
      <t>トモナ</t>
    </rPh>
    <rPh sb="91" eb="93">
      <t>ゾウガク</t>
    </rPh>
    <rPh sb="97" eb="98">
      <t>オヨ</t>
    </rPh>
    <rPh sb="99" eb="102">
      <t>フタンキン</t>
    </rPh>
    <rPh sb="102" eb="104">
      <t>タンカ</t>
    </rPh>
    <rPh sb="115" eb="117">
      <t>ゾウガク</t>
    </rPh>
    <rPh sb="118" eb="119">
      <t>トモナ</t>
    </rPh>
    <rPh sb="120" eb="124">
      <t>ゾウガクカイテイ</t>
    </rPh>
    <rPh sb="136" eb="137">
      <t>メン</t>
    </rPh>
    <rPh sb="139" eb="143">
      <t>ケイヤクスイリョウ</t>
    </rPh>
    <rPh sb="144" eb="146">
      <t>ヘンコウ</t>
    </rPh>
    <rPh sb="149" eb="152">
      <t>ジュスイヒ</t>
    </rPh>
    <rPh sb="153" eb="155">
      <t>ゲンガク</t>
    </rPh>
    <rPh sb="155" eb="156">
      <t>トウ</t>
    </rPh>
    <rPh sb="157" eb="159">
      <t>ヨウイン</t>
    </rPh>
    <rPh sb="166" eb="167">
      <t>カンガ</t>
    </rPh>
    <rPh sb="202" eb="207">
      <t>リョウキンカイシュウリツ</t>
    </rPh>
    <rPh sb="212" eb="215">
      <t>ゼンネンド</t>
    </rPh>
    <rPh sb="216" eb="218">
      <t>ウワマワ</t>
    </rPh>
    <rPh sb="226" eb="228">
      <t>ジョウキ</t>
    </rPh>
    <rPh sb="232" eb="234">
      <t>ヒヨウ</t>
    </rPh>
    <rPh sb="235" eb="237">
      <t>ヨクセイ</t>
    </rPh>
    <rPh sb="491" eb="494">
      <t>ユウシュウリツ</t>
    </rPh>
    <rPh sb="500" eb="503">
      <t>ゼンネンド</t>
    </rPh>
    <rPh sb="504" eb="505">
      <t>クラ</t>
    </rPh>
    <rPh sb="516" eb="517">
      <t>サ</t>
    </rPh>
    <rPh sb="523" eb="527">
      <t>ルイジダンタイ</t>
    </rPh>
    <rPh sb="528" eb="529">
      <t>クラ</t>
    </rPh>
    <rPh sb="532" eb="534">
      <t>イゼン</t>
    </rPh>
    <rPh sb="537" eb="538">
      <t>ヒク</t>
    </rPh>
    <rPh sb="539" eb="54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</si>
</sst>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0.65</c:v>
                </c:pt>
                <c:pt idx="1">
                  <c:v>0.8</c:v>
                </c:pt>
                <c:pt idx="2">
                  <c:v>0.52</c:v>
                </c:pt>
                <c:pt idx="3">
                  <c:v>0.42</c:v>
                </c:pt>
                <c:pt idx="4">
                  <c:v>0.69</c:v>
                </c:pt>
              </c:numCache>
            </c:numRef>
          </c:val>
          <c:extLst>
            <c:ext xmlns:c16="http://schemas.microsoft.com/office/drawing/2014/chart" uri="{C3380CC4-5D6E-409C-BE32-E72D297353CC}">
              <c16:uniqueId val="{00000000-A3D3-484A-A855-6E0409C73B7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0.41</c:v>
                </c:pt>
                <c:pt idx="4">
                  <c:v>0.41</c:v>
                </c:pt>
              </c:numCache>
            </c:numRef>
          </c:val>
          <c:smooth val="0"/>
          <c:extLst>
            <c:ext xmlns:c16="http://schemas.microsoft.com/office/drawing/2014/chart" uri="{C3380CC4-5D6E-409C-BE32-E72D297353CC}">
              <c16:uniqueId val="{00000001-A3D3-484A-A855-6E0409C73B7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75.27</c:v>
                </c:pt>
                <c:pt idx="1">
                  <c:v>73.53</c:v>
                </c:pt>
                <c:pt idx="2">
                  <c:v>73.209999999999994</c:v>
                </c:pt>
                <c:pt idx="3">
                  <c:v>72.89</c:v>
                </c:pt>
                <c:pt idx="4">
                  <c:v>74.739999999999995</c:v>
                </c:pt>
              </c:numCache>
            </c:numRef>
          </c:val>
          <c:extLst>
            <c:ext xmlns:c16="http://schemas.microsoft.com/office/drawing/2014/chart" uri="{C3380CC4-5D6E-409C-BE32-E72D297353CC}">
              <c16:uniqueId val="{00000000-8BAF-4C5E-9AC9-F681AC9BD73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55.14</c:v>
                </c:pt>
                <c:pt idx="4">
                  <c:v>54.99</c:v>
                </c:pt>
              </c:numCache>
            </c:numRef>
          </c:val>
          <c:smooth val="0"/>
          <c:extLst>
            <c:ext xmlns:c16="http://schemas.microsoft.com/office/drawing/2014/chart" uri="{C3380CC4-5D6E-409C-BE32-E72D297353CC}">
              <c16:uniqueId val="{00000001-8BAF-4C5E-9AC9-F681AC9BD73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77.86</c:v>
                </c:pt>
                <c:pt idx="1">
                  <c:v>77.84</c:v>
                </c:pt>
                <c:pt idx="2">
                  <c:v>77.489999999999995</c:v>
                </c:pt>
                <c:pt idx="3">
                  <c:v>76.78</c:v>
                </c:pt>
                <c:pt idx="4">
                  <c:v>74.900000000000006</c:v>
                </c:pt>
              </c:numCache>
            </c:numRef>
          </c:val>
          <c:extLst>
            <c:ext xmlns:c16="http://schemas.microsoft.com/office/drawing/2014/chart" uri="{C3380CC4-5D6E-409C-BE32-E72D297353CC}">
              <c16:uniqueId val="{00000000-AE62-446A-96EE-5F4F92025BE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80.13</c:v>
                </c:pt>
                <c:pt idx="4">
                  <c:v>79.34</c:v>
                </c:pt>
              </c:numCache>
            </c:numRef>
          </c:val>
          <c:smooth val="0"/>
          <c:extLst>
            <c:ext xmlns:c16="http://schemas.microsoft.com/office/drawing/2014/chart" uri="{C3380CC4-5D6E-409C-BE32-E72D297353CC}">
              <c16:uniqueId val="{00000001-AE62-446A-96EE-5F4F92025BE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108.42</c:v>
                </c:pt>
                <c:pt idx="1">
                  <c:v>111.02</c:v>
                </c:pt>
                <c:pt idx="2">
                  <c:v>108</c:v>
                </c:pt>
                <c:pt idx="3">
                  <c:v>109.01</c:v>
                </c:pt>
                <c:pt idx="4">
                  <c:v>113.93</c:v>
                </c:pt>
              </c:numCache>
            </c:numRef>
          </c:val>
          <c:extLst>
            <c:ext xmlns:c16="http://schemas.microsoft.com/office/drawing/2014/chart" uri="{C3380CC4-5D6E-409C-BE32-E72D297353CC}">
              <c16:uniqueId val="{00000000-BD79-4999-8F3C-C8BB2E5440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106.01</c:v>
                </c:pt>
                <c:pt idx="4">
                  <c:v>103.74</c:v>
                </c:pt>
              </c:numCache>
            </c:numRef>
          </c:val>
          <c:smooth val="0"/>
          <c:extLst>
            <c:ext xmlns:c16="http://schemas.microsoft.com/office/drawing/2014/chart" uri="{C3380CC4-5D6E-409C-BE32-E72D297353CC}">
              <c16:uniqueId val="{00000001-BD79-4999-8F3C-C8BB2E5440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61.07</c:v>
                </c:pt>
                <c:pt idx="1">
                  <c:v>60.39</c:v>
                </c:pt>
                <c:pt idx="2">
                  <c:v>60.73</c:v>
                </c:pt>
                <c:pt idx="3">
                  <c:v>61.83</c:v>
                </c:pt>
                <c:pt idx="4">
                  <c:v>61.18</c:v>
                </c:pt>
              </c:numCache>
            </c:numRef>
          </c:val>
          <c:extLst>
            <c:ext xmlns:c16="http://schemas.microsoft.com/office/drawing/2014/chart" uri="{C3380CC4-5D6E-409C-BE32-E72D297353CC}">
              <c16:uniqueId val="{00000000-425C-4F54-9330-C8C9785505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52.7</c:v>
                </c:pt>
                <c:pt idx="4">
                  <c:v>53.48</c:v>
                </c:pt>
              </c:numCache>
            </c:numRef>
          </c:val>
          <c:smooth val="0"/>
          <c:extLst>
            <c:ext xmlns:c16="http://schemas.microsoft.com/office/drawing/2014/chart" uri="{C3380CC4-5D6E-409C-BE32-E72D297353CC}">
              <c16:uniqueId val="{00000001-425C-4F54-9330-C8C9785505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36.770000000000003</c:v>
                </c:pt>
                <c:pt idx="1">
                  <c:v>39.82</c:v>
                </c:pt>
                <c:pt idx="2">
                  <c:v>42.56</c:v>
                </c:pt>
                <c:pt idx="3">
                  <c:v>45.14</c:v>
                </c:pt>
                <c:pt idx="4">
                  <c:v>45.54</c:v>
                </c:pt>
              </c:numCache>
            </c:numRef>
          </c:val>
          <c:extLst>
            <c:ext xmlns:c16="http://schemas.microsoft.com/office/drawing/2014/chart" uri="{C3380CC4-5D6E-409C-BE32-E72D297353CC}">
              <c16:uniqueId val="{00000000-8E5C-4DAE-9109-F3D9498A9A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22.86</c:v>
                </c:pt>
                <c:pt idx="4">
                  <c:v>24.31</c:v>
                </c:pt>
              </c:numCache>
            </c:numRef>
          </c:val>
          <c:smooth val="0"/>
          <c:extLst>
            <c:ext xmlns:c16="http://schemas.microsoft.com/office/drawing/2014/chart" uri="{C3380CC4-5D6E-409C-BE32-E72D297353CC}">
              <c16:uniqueId val="{00000001-8E5C-4DAE-9109-F3D9498A9A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0B-4914-8B7C-4F4AAA7324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9.59</c:v>
                </c:pt>
                <c:pt idx="4">
                  <c:v>11.55</c:v>
                </c:pt>
              </c:numCache>
            </c:numRef>
          </c:val>
          <c:smooth val="0"/>
          <c:extLst>
            <c:ext xmlns:c16="http://schemas.microsoft.com/office/drawing/2014/chart" uri="{C3380CC4-5D6E-409C-BE32-E72D297353CC}">
              <c16:uniqueId val="{00000001-BD0B-4914-8B7C-4F4AAA7324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375.88</c:v>
                </c:pt>
                <c:pt idx="1">
                  <c:v>439.34</c:v>
                </c:pt>
                <c:pt idx="2">
                  <c:v>437.96</c:v>
                </c:pt>
                <c:pt idx="3">
                  <c:v>556.49</c:v>
                </c:pt>
                <c:pt idx="4">
                  <c:v>638.77</c:v>
                </c:pt>
              </c:numCache>
            </c:numRef>
          </c:val>
          <c:extLst>
            <c:ext xmlns:c16="http://schemas.microsoft.com/office/drawing/2014/chart" uri="{C3380CC4-5D6E-409C-BE32-E72D297353CC}">
              <c16:uniqueId val="{00000000-E904-44BE-909B-59EF52B8D4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338.89</c:v>
                </c:pt>
                <c:pt idx="4">
                  <c:v>352.34</c:v>
                </c:pt>
              </c:numCache>
            </c:numRef>
          </c:val>
          <c:smooth val="0"/>
          <c:extLst>
            <c:ext xmlns:c16="http://schemas.microsoft.com/office/drawing/2014/chart" uri="{C3380CC4-5D6E-409C-BE32-E72D297353CC}">
              <c16:uniqueId val="{00000001-E904-44BE-909B-59EF52B8D4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197.47</c:v>
                </c:pt>
                <c:pt idx="1">
                  <c:v>180.18</c:v>
                </c:pt>
                <c:pt idx="2">
                  <c:v>186.54</c:v>
                </c:pt>
                <c:pt idx="3">
                  <c:v>175.36</c:v>
                </c:pt>
                <c:pt idx="4">
                  <c:v>199.47</c:v>
                </c:pt>
              </c:numCache>
            </c:numRef>
          </c:val>
          <c:extLst>
            <c:ext xmlns:c16="http://schemas.microsoft.com/office/drawing/2014/chart" uri="{C3380CC4-5D6E-409C-BE32-E72D297353CC}">
              <c16:uniqueId val="{00000000-0252-4D61-B891-16BA534588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400.21</c:v>
                </c:pt>
                <c:pt idx="4">
                  <c:v>391.13</c:v>
                </c:pt>
              </c:numCache>
            </c:numRef>
          </c:val>
          <c:smooth val="0"/>
          <c:extLst>
            <c:ext xmlns:c16="http://schemas.microsoft.com/office/drawing/2014/chart" uri="{C3380CC4-5D6E-409C-BE32-E72D297353CC}">
              <c16:uniqueId val="{00000001-0252-4D61-B891-16BA534588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94.96</c:v>
                </c:pt>
                <c:pt idx="1">
                  <c:v>105.49</c:v>
                </c:pt>
                <c:pt idx="2">
                  <c:v>102.89</c:v>
                </c:pt>
                <c:pt idx="3">
                  <c:v>103.69</c:v>
                </c:pt>
                <c:pt idx="4">
                  <c:v>107.21</c:v>
                </c:pt>
              </c:numCache>
            </c:numRef>
          </c:val>
          <c:extLst>
            <c:ext xmlns:c16="http://schemas.microsoft.com/office/drawing/2014/chart" uri="{C3380CC4-5D6E-409C-BE32-E72D297353CC}">
              <c16:uniqueId val="{00000000-0E47-44B3-A2C4-F439358C2B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92.83</c:v>
                </c:pt>
                <c:pt idx="4">
                  <c:v>92.16</c:v>
                </c:pt>
              </c:numCache>
            </c:numRef>
          </c:val>
          <c:smooth val="0"/>
          <c:extLst>
            <c:ext xmlns:c16="http://schemas.microsoft.com/office/drawing/2014/chart" uri="{C3380CC4-5D6E-409C-BE32-E72D297353CC}">
              <c16:uniqueId val="{00000001-0E47-44B3-A2C4-F439358C2B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254.12</c:v>
                </c:pt>
                <c:pt idx="1">
                  <c:v>250.3</c:v>
                </c:pt>
                <c:pt idx="2">
                  <c:v>251.91</c:v>
                </c:pt>
                <c:pt idx="3">
                  <c:v>255.83</c:v>
                </c:pt>
                <c:pt idx="4">
                  <c:v>248.2</c:v>
                </c:pt>
              </c:numCache>
            </c:numRef>
          </c:val>
          <c:extLst>
            <c:ext xmlns:c16="http://schemas.microsoft.com/office/drawing/2014/chart" uri="{C3380CC4-5D6E-409C-BE32-E72D297353CC}">
              <c16:uniqueId val="{00000000-683C-457D-A7EC-11D2EE865C8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189.43</c:v>
                </c:pt>
                <c:pt idx="4">
                  <c:v>196.75</c:v>
                </c:pt>
              </c:numCache>
            </c:numRef>
          </c:val>
          <c:smooth val="0"/>
          <c:extLst>
            <c:ext xmlns:c16="http://schemas.microsoft.com/office/drawing/2014/chart" uri="{C3380CC4-5D6E-409C-BE32-E72D297353CC}">
              <c16:uniqueId val="{00000001-683C-457D-A7EC-11D2EE865C8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6"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白石市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30569</v>
      </c>
      <c r="AM8" s="44"/>
      <c r="AN8" s="44"/>
      <c r="AO8" s="44"/>
      <c r="AP8" s="44"/>
      <c r="AQ8" s="44"/>
      <c r="AR8" s="44"/>
      <c r="AS8" s="44"/>
      <c r="AT8" s="45">
        <f>データ!$S$6</f>
        <v>286.48</v>
      </c>
      <c r="AU8" s="46"/>
      <c r="AV8" s="46"/>
      <c r="AW8" s="46"/>
      <c r="AX8" s="46"/>
      <c r="AY8" s="46"/>
      <c r="AZ8" s="46"/>
      <c r="BA8" s="46"/>
      <c r="BB8" s="47">
        <f>データ!$T$6</f>
        <v>106.71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68.819999999999993</v>
      </c>
      <c r="J10" s="46"/>
      <c r="K10" s="46"/>
      <c r="L10" s="46"/>
      <c r="M10" s="46"/>
      <c r="N10" s="46"/>
      <c r="O10" s="80"/>
      <c r="P10" s="47">
        <f>データ!$P$6</f>
        <v>96.49</v>
      </c>
      <c r="Q10" s="47"/>
      <c r="R10" s="47"/>
      <c r="S10" s="47"/>
      <c r="T10" s="47"/>
      <c r="U10" s="47"/>
      <c r="V10" s="47"/>
      <c r="W10" s="44">
        <f>データ!$Q$6</f>
        <v>4180</v>
      </c>
      <c r="X10" s="44"/>
      <c r="Y10" s="44"/>
      <c r="Z10" s="44"/>
      <c r="AA10" s="44"/>
      <c r="AB10" s="44"/>
      <c r="AC10" s="44"/>
      <c r="AD10" s="2"/>
      <c r="AE10" s="2"/>
      <c r="AF10" s="2"/>
      <c r="AG10" s="2"/>
      <c r="AH10" s="2"/>
      <c r="AI10" s="2"/>
      <c r="AJ10" s="2"/>
      <c r="AK10" s="2"/>
      <c r="AL10" s="44">
        <f>データ!$U$6</f>
        <v>29305</v>
      </c>
      <c r="AM10" s="44"/>
      <c r="AN10" s="44"/>
      <c r="AO10" s="44"/>
      <c r="AP10" s="44"/>
      <c r="AQ10" s="44"/>
      <c r="AR10" s="44"/>
      <c r="AS10" s="44"/>
      <c r="AT10" s="45">
        <f>データ!$V$6</f>
        <v>49.62</v>
      </c>
      <c r="AU10" s="46"/>
      <c r="AV10" s="46"/>
      <c r="AW10" s="46"/>
      <c r="AX10" s="46"/>
      <c r="AY10" s="46"/>
      <c r="AZ10" s="46"/>
      <c r="BA10" s="46"/>
      <c r="BB10" s="47">
        <f>データ!$W$6</f>
        <v>590.59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113</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Zb0S/J3URQrDt4znJxajrn17XTBNUk6j0b7rrYqs3ZnKlAJnFtVV+VU1lRw2uEfaZPt6U83vemiHmnTY2NNtw==" saltValue="cmGmi04byUqG/eLI0E3XS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42064</v>
      </c>
      <c r="D6" s="20">
        <f t="shared" si="3"/>
        <v>46</v>
      </c>
      <c r="E6" s="20">
        <f t="shared" si="3"/>
        <v>1</v>
      </c>
      <c r="F6" s="20">
        <f t="shared" si="3"/>
        <v>0</v>
      </c>
      <c r="G6" s="20">
        <f t="shared" si="3"/>
        <v>1</v>
      </c>
      <c r="H6" s="20" t="str">
        <f t="shared" si="3"/>
        <v>宮城県　白石市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68.819999999999993</v>
      </c>
      <c r="P6" s="21">
        <f t="shared" si="3"/>
        <v>96.49</v>
      </c>
      <c r="Q6" s="21">
        <f t="shared" si="3"/>
        <v>4180</v>
      </c>
      <c r="R6" s="21">
        <f t="shared" si="3"/>
        <v>30569</v>
      </c>
      <c r="S6" s="21">
        <f t="shared" si="3"/>
        <v>286.48</v>
      </c>
      <c r="T6" s="21">
        <f t="shared" si="3"/>
        <v>106.71</v>
      </c>
      <c r="U6" s="21">
        <f t="shared" si="3"/>
        <v>29305</v>
      </c>
      <c r="V6" s="21">
        <f t="shared" si="3"/>
        <v>49.62</v>
      </c>
      <c r="W6" s="21">
        <f t="shared" si="3"/>
        <v>590.59</v>
      </c>
      <c r="X6" s="22">
        <f>IF(X7="",NA(),X7)</f>
        <v>108.42</v>
      </c>
      <c r="Y6" s="22">
        <f t="shared" ref="Y6:AG6" si="4">IF(Y7="",NA(),Y7)</f>
        <v>111.02</v>
      </c>
      <c r="Z6" s="22">
        <f t="shared" si="4"/>
        <v>108</v>
      </c>
      <c r="AA6" s="22">
        <f t="shared" si="4"/>
        <v>109.01</v>
      </c>
      <c r="AB6" s="22">
        <f t="shared" si="4"/>
        <v>113.93</v>
      </c>
      <c r="AC6" s="22">
        <f t="shared" si="4"/>
        <v>108.83</v>
      </c>
      <c r="AD6" s="22">
        <f t="shared" si="4"/>
        <v>109.23</v>
      </c>
      <c r="AE6" s="22">
        <f t="shared" si="4"/>
        <v>108.04</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9.59</v>
      </c>
      <c r="AR6" s="22">
        <f t="shared" si="5"/>
        <v>11.55</v>
      </c>
      <c r="AS6" s="21" t="str">
        <f>IF(AS7="","",IF(AS7="-","【-】","【"&amp;SUBSTITUTE(TEXT(AS7,"#,##0.00"),"-","△")&amp;"】"))</f>
        <v>【1.61】</v>
      </c>
      <c r="AT6" s="22">
        <f>IF(AT7="",NA(),AT7)</f>
        <v>375.88</v>
      </c>
      <c r="AU6" s="22">
        <f t="shared" ref="AU6:BC6" si="6">IF(AU7="",NA(),AU7)</f>
        <v>439.34</v>
      </c>
      <c r="AV6" s="22">
        <f t="shared" si="6"/>
        <v>437.96</v>
      </c>
      <c r="AW6" s="22">
        <f t="shared" si="6"/>
        <v>556.49</v>
      </c>
      <c r="AX6" s="22">
        <f t="shared" si="6"/>
        <v>638.77</v>
      </c>
      <c r="AY6" s="22">
        <f t="shared" si="6"/>
        <v>327.77</v>
      </c>
      <c r="AZ6" s="22">
        <f t="shared" si="6"/>
        <v>338.02</v>
      </c>
      <c r="BA6" s="22">
        <f t="shared" si="6"/>
        <v>345.94</v>
      </c>
      <c r="BB6" s="22">
        <f t="shared" si="6"/>
        <v>338.89</v>
      </c>
      <c r="BC6" s="22">
        <f t="shared" si="6"/>
        <v>352.34</v>
      </c>
      <c r="BD6" s="21" t="str">
        <f>IF(BD7="","",IF(BD7="-","【-】","【"&amp;SUBSTITUTE(TEXT(BD7,"#,##0.00"),"-","△")&amp;"】"))</f>
        <v>【239.69】</v>
      </c>
      <c r="BE6" s="22">
        <f>IF(BE7="",NA(),BE7)</f>
        <v>197.47</v>
      </c>
      <c r="BF6" s="22">
        <f t="shared" ref="BF6:BN6" si="7">IF(BF7="",NA(),BF7)</f>
        <v>180.18</v>
      </c>
      <c r="BG6" s="22">
        <f t="shared" si="7"/>
        <v>186.54</v>
      </c>
      <c r="BH6" s="22">
        <f t="shared" si="7"/>
        <v>175.36</v>
      </c>
      <c r="BI6" s="22">
        <f t="shared" si="7"/>
        <v>199.47</v>
      </c>
      <c r="BJ6" s="22">
        <f t="shared" si="7"/>
        <v>397.1</v>
      </c>
      <c r="BK6" s="22">
        <f t="shared" si="7"/>
        <v>379.91</v>
      </c>
      <c r="BL6" s="22">
        <f t="shared" si="7"/>
        <v>386.61</v>
      </c>
      <c r="BM6" s="22">
        <f t="shared" si="7"/>
        <v>400.21</v>
      </c>
      <c r="BN6" s="22">
        <f t="shared" si="7"/>
        <v>391.13</v>
      </c>
      <c r="BO6" s="21" t="str">
        <f>IF(BO7="","",IF(BO7="-","【-】","【"&amp;SUBSTITUTE(TEXT(BO7,"#,##0.00"),"-","△")&amp;"】"))</f>
        <v>【264.86】</v>
      </c>
      <c r="BP6" s="22">
        <f>IF(BP7="",NA(),BP7)</f>
        <v>94.96</v>
      </c>
      <c r="BQ6" s="22">
        <f t="shared" ref="BQ6:BY6" si="8">IF(BQ7="",NA(),BQ7)</f>
        <v>105.49</v>
      </c>
      <c r="BR6" s="22">
        <f t="shared" si="8"/>
        <v>102.89</v>
      </c>
      <c r="BS6" s="22">
        <f t="shared" si="8"/>
        <v>103.69</v>
      </c>
      <c r="BT6" s="22">
        <f t="shared" si="8"/>
        <v>107.21</v>
      </c>
      <c r="BU6" s="22">
        <f t="shared" si="8"/>
        <v>95.79</v>
      </c>
      <c r="BV6" s="22">
        <f t="shared" si="8"/>
        <v>98.3</v>
      </c>
      <c r="BW6" s="22">
        <f t="shared" si="8"/>
        <v>93.82</v>
      </c>
      <c r="BX6" s="22">
        <f t="shared" si="8"/>
        <v>92.83</v>
      </c>
      <c r="BY6" s="22">
        <f t="shared" si="8"/>
        <v>92.16</v>
      </c>
      <c r="BZ6" s="21" t="str">
        <f>IF(BZ7="","",IF(BZ7="-","【-】","【"&amp;SUBSTITUTE(TEXT(BZ7,"#,##0.00"),"-","△")&amp;"】"))</f>
        <v>【97.59】</v>
      </c>
      <c r="CA6" s="22">
        <f>IF(CA7="",NA(),CA7)</f>
        <v>254.12</v>
      </c>
      <c r="CB6" s="22">
        <f t="shared" ref="CB6:CJ6" si="9">IF(CB7="",NA(),CB7)</f>
        <v>250.3</v>
      </c>
      <c r="CC6" s="22">
        <f t="shared" si="9"/>
        <v>251.91</v>
      </c>
      <c r="CD6" s="22">
        <f t="shared" si="9"/>
        <v>255.83</v>
      </c>
      <c r="CE6" s="22">
        <f t="shared" si="9"/>
        <v>248.2</v>
      </c>
      <c r="CF6" s="22">
        <f t="shared" si="9"/>
        <v>171.13</v>
      </c>
      <c r="CG6" s="22">
        <f t="shared" si="9"/>
        <v>173.7</v>
      </c>
      <c r="CH6" s="22">
        <f t="shared" si="9"/>
        <v>178.94</v>
      </c>
      <c r="CI6" s="22">
        <f t="shared" si="9"/>
        <v>189.43</v>
      </c>
      <c r="CJ6" s="22">
        <f t="shared" si="9"/>
        <v>196.75</v>
      </c>
      <c r="CK6" s="21" t="str">
        <f>IF(CK7="","",IF(CK7="-","【-】","【"&amp;SUBSTITUTE(TEXT(CK7,"#,##0.00"),"-","△")&amp;"】"))</f>
        <v>【181.66】</v>
      </c>
      <c r="CL6" s="22">
        <f>IF(CL7="",NA(),CL7)</f>
        <v>75.27</v>
      </c>
      <c r="CM6" s="22">
        <f t="shared" ref="CM6:CU6" si="10">IF(CM7="",NA(),CM7)</f>
        <v>73.53</v>
      </c>
      <c r="CN6" s="22">
        <f t="shared" si="10"/>
        <v>73.209999999999994</v>
      </c>
      <c r="CO6" s="22">
        <f t="shared" si="10"/>
        <v>72.89</v>
      </c>
      <c r="CP6" s="22">
        <f t="shared" si="10"/>
        <v>74.739999999999995</v>
      </c>
      <c r="CQ6" s="22">
        <f t="shared" si="10"/>
        <v>60.12</v>
      </c>
      <c r="CR6" s="22">
        <f t="shared" si="10"/>
        <v>60.34</v>
      </c>
      <c r="CS6" s="22">
        <f t="shared" si="10"/>
        <v>59.54</v>
      </c>
      <c r="CT6" s="22">
        <f t="shared" si="10"/>
        <v>55.14</v>
      </c>
      <c r="CU6" s="22">
        <f t="shared" si="10"/>
        <v>54.99</v>
      </c>
      <c r="CV6" s="21" t="str">
        <f>IF(CV7="","",IF(CV7="-","【-】","【"&amp;SUBSTITUTE(TEXT(CV7,"#,##0.00"),"-","△")&amp;"】"))</f>
        <v>【60.21】</v>
      </c>
      <c r="CW6" s="22">
        <f>IF(CW7="",NA(),CW7)</f>
        <v>77.86</v>
      </c>
      <c r="CX6" s="22">
        <f t="shared" ref="CX6:DF6" si="11">IF(CX7="",NA(),CX7)</f>
        <v>77.84</v>
      </c>
      <c r="CY6" s="22">
        <f t="shared" si="11"/>
        <v>77.489999999999995</v>
      </c>
      <c r="CZ6" s="22">
        <f t="shared" si="11"/>
        <v>76.78</v>
      </c>
      <c r="DA6" s="22">
        <f t="shared" si="11"/>
        <v>74.900000000000006</v>
      </c>
      <c r="DB6" s="22">
        <f t="shared" si="11"/>
        <v>84.24</v>
      </c>
      <c r="DC6" s="22">
        <f t="shared" si="11"/>
        <v>84.19</v>
      </c>
      <c r="DD6" s="22">
        <f t="shared" si="11"/>
        <v>83.93</v>
      </c>
      <c r="DE6" s="22">
        <f t="shared" si="11"/>
        <v>80.13</v>
      </c>
      <c r="DF6" s="22">
        <f t="shared" si="11"/>
        <v>79.34</v>
      </c>
      <c r="DG6" s="21" t="str">
        <f>IF(DG7="","",IF(DG7="-","【-】","【"&amp;SUBSTITUTE(TEXT(DG7,"#,##0.00"),"-","△")&amp;"】"))</f>
        <v>【89.21】</v>
      </c>
      <c r="DH6" s="22">
        <f>IF(DH7="",NA(),DH7)</f>
        <v>61.07</v>
      </c>
      <c r="DI6" s="22">
        <f t="shared" ref="DI6:DQ6" si="12">IF(DI7="",NA(),DI7)</f>
        <v>60.39</v>
      </c>
      <c r="DJ6" s="22">
        <f t="shared" si="12"/>
        <v>60.73</v>
      </c>
      <c r="DK6" s="22">
        <f t="shared" si="12"/>
        <v>61.83</v>
      </c>
      <c r="DL6" s="22">
        <f t="shared" si="12"/>
        <v>61.18</v>
      </c>
      <c r="DM6" s="22">
        <f t="shared" si="12"/>
        <v>48.83</v>
      </c>
      <c r="DN6" s="22">
        <f t="shared" si="12"/>
        <v>49.96</v>
      </c>
      <c r="DO6" s="22">
        <f t="shared" si="12"/>
        <v>50.82</v>
      </c>
      <c r="DP6" s="22">
        <f t="shared" si="12"/>
        <v>52.7</v>
      </c>
      <c r="DQ6" s="22">
        <f t="shared" si="12"/>
        <v>53.48</v>
      </c>
      <c r="DR6" s="21" t="str">
        <f>IF(DR7="","",IF(DR7="-","【-】","【"&amp;SUBSTITUTE(TEXT(DR7,"#,##0.00"),"-","△")&amp;"】"))</f>
        <v>【52.41】</v>
      </c>
      <c r="DS6" s="22">
        <f>IF(DS7="",NA(),DS7)</f>
        <v>36.770000000000003</v>
      </c>
      <c r="DT6" s="22">
        <f t="shared" ref="DT6:EB6" si="13">IF(DT7="",NA(),DT7)</f>
        <v>39.82</v>
      </c>
      <c r="DU6" s="22">
        <f t="shared" si="13"/>
        <v>42.56</v>
      </c>
      <c r="DV6" s="22">
        <f t="shared" si="13"/>
        <v>45.14</v>
      </c>
      <c r="DW6" s="22">
        <f t="shared" si="13"/>
        <v>45.54</v>
      </c>
      <c r="DX6" s="22">
        <f t="shared" si="13"/>
        <v>18.18</v>
      </c>
      <c r="DY6" s="22">
        <f t="shared" si="13"/>
        <v>19.32</v>
      </c>
      <c r="DZ6" s="22">
        <f t="shared" si="13"/>
        <v>21.16</v>
      </c>
      <c r="EA6" s="22">
        <f t="shared" si="13"/>
        <v>22.86</v>
      </c>
      <c r="EB6" s="22">
        <f t="shared" si="13"/>
        <v>24.31</v>
      </c>
      <c r="EC6" s="21" t="str">
        <f>IF(EC7="","",IF(EC7="-","【-】","【"&amp;SUBSTITUTE(TEXT(EC7,"#,##0.00"),"-","△")&amp;"】"))</f>
        <v>【26.78】</v>
      </c>
      <c r="ED6" s="22">
        <f>IF(ED7="",NA(),ED7)</f>
        <v>0.65</v>
      </c>
      <c r="EE6" s="22">
        <f t="shared" ref="EE6:EM6" si="14">IF(EE7="",NA(),EE7)</f>
        <v>0.8</v>
      </c>
      <c r="EF6" s="22">
        <f t="shared" si="14"/>
        <v>0.52</v>
      </c>
      <c r="EG6" s="22">
        <f t="shared" si="14"/>
        <v>0.42</v>
      </c>
      <c r="EH6" s="22">
        <f t="shared" si="14"/>
        <v>0.69</v>
      </c>
      <c r="EI6" s="22">
        <f t="shared" si="14"/>
        <v>0.56999999999999995</v>
      </c>
      <c r="EJ6" s="22">
        <f t="shared" si="14"/>
        <v>0.52</v>
      </c>
      <c r="EK6" s="22">
        <f t="shared" si="14"/>
        <v>0.48</v>
      </c>
      <c r="EL6" s="22">
        <f t="shared" si="14"/>
        <v>0.41</v>
      </c>
      <c r="EM6" s="22">
        <f t="shared" si="14"/>
        <v>0.41</v>
      </c>
      <c r="EN6" s="21" t="str">
        <f>IF(EN7="","",IF(EN7="-","【-】","【"&amp;SUBSTITUTE(TEXT(EN7,"#,##0.00"),"-","△")&amp;"】"))</f>
        <v>【0.59】</v>
      </c>
    </row>
    <row r="7" spans="1:144" s="23" customFormat="1" x14ac:dyDescent="0.15">
      <c r="A7" s="15"/>
      <c r="B7" s="24">
        <v>2024</v>
      </c>
      <c r="C7" s="24">
        <v>42064</v>
      </c>
      <c r="D7" s="24">
        <v>46</v>
      </c>
      <c r="E7" s="24">
        <v>1</v>
      </c>
      <c r="F7" s="24">
        <v>0</v>
      </c>
      <c r="G7" s="24">
        <v>1</v>
      </c>
      <c r="H7" s="24" t="s">
        <v>93</v>
      </c>
      <c r="I7" s="24" t="s">
        <v>94</v>
      </c>
      <c r="J7" s="24" t="s">
        <v>95</v>
      </c>
      <c r="K7" s="24" t="s">
        <v>96</v>
      </c>
      <c r="L7" s="24" t="s">
        <v>97</v>
      </c>
      <c r="M7" s="24" t="s">
        <v>98</v>
      </c>
      <c r="N7" s="25" t="s">
        <v>99</v>
      </c>
      <c r="O7" s="25">
        <v>68.819999999999993</v>
      </c>
      <c r="P7" s="25">
        <v>96.49</v>
      </c>
      <c r="Q7" s="25">
        <v>4180</v>
      </c>
      <c r="R7" s="25">
        <v>30569</v>
      </c>
      <c r="S7" s="25">
        <v>286.48</v>
      </c>
      <c r="T7" s="25">
        <v>106.71</v>
      </c>
      <c r="U7" s="25">
        <v>29305</v>
      </c>
      <c r="V7" s="25">
        <v>49.62</v>
      </c>
      <c r="W7" s="25">
        <v>590.59</v>
      </c>
      <c r="X7" s="25">
        <v>108.42</v>
      </c>
      <c r="Y7" s="25">
        <v>111.02</v>
      </c>
      <c r="Z7" s="25">
        <v>108</v>
      </c>
      <c r="AA7" s="25">
        <v>109.01</v>
      </c>
      <c r="AB7" s="25">
        <v>113.93</v>
      </c>
      <c r="AC7" s="25">
        <v>108.83</v>
      </c>
      <c r="AD7" s="25">
        <v>109.23</v>
      </c>
      <c r="AE7" s="25">
        <v>108.04</v>
      </c>
      <c r="AF7" s="25">
        <v>106.01</v>
      </c>
      <c r="AG7" s="25">
        <v>103.74</v>
      </c>
      <c r="AH7" s="25">
        <v>107.26</v>
      </c>
      <c r="AI7" s="25">
        <v>0</v>
      </c>
      <c r="AJ7" s="25">
        <v>0</v>
      </c>
      <c r="AK7" s="25">
        <v>0</v>
      </c>
      <c r="AL7" s="25">
        <v>0</v>
      </c>
      <c r="AM7" s="25">
        <v>0</v>
      </c>
      <c r="AN7" s="25">
        <v>4.34</v>
      </c>
      <c r="AO7" s="25">
        <v>4.6900000000000004</v>
      </c>
      <c r="AP7" s="25">
        <v>4.72</v>
      </c>
      <c r="AQ7" s="25">
        <v>9.59</v>
      </c>
      <c r="AR7" s="25">
        <v>11.55</v>
      </c>
      <c r="AS7" s="25">
        <v>1.61</v>
      </c>
      <c r="AT7" s="25">
        <v>375.88</v>
      </c>
      <c r="AU7" s="25">
        <v>439.34</v>
      </c>
      <c r="AV7" s="25">
        <v>437.96</v>
      </c>
      <c r="AW7" s="25">
        <v>556.49</v>
      </c>
      <c r="AX7" s="25">
        <v>638.77</v>
      </c>
      <c r="AY7" s="25">
        <v>327.77</v>
      </c>
      <c r="AZ7" s="25">
        <v>338.02</v>
      </c>
      <c r="BA7" s="25">
        <v>345.94</v>
      </c>
      <c r="BB7" s="25">
        <v>338.89</v>
      </c>
      <c r="BC7" s="25">
        <v>352.34</v>
      </c>
      <c r="BD7" s="25">
        <v>239.69</v>
      </c>
      <c r="BE7" s="25">
        <v>197.47</v>
      </c>
      <c r="BF7" s="25">
        <v>180.18</v>
      </c>
      <c r="BG7" s="25">
        <v>186.54</v>
      </c>
      <c r="BH7" s="25">
        <v>175.36</v>
      </c>
      <c r="BI7" s="25">
        <v>199.47</v>
      </c>
      <c r="BJ7" s="25">
        <v>397.1</v>
      </c>
      <c r="BK7" s="25">
        <v>379.91</v>
      </c>
      <c r="BL7" s="25">
        <v>386.61</v>
      </c>
      <c r="BM7" s="25">
        <v>400.21</v>
      </c>
      <c r="BN7" s="25">
        <v>391.13</v>
      </c>
      <c r="BO7" s="25">
        <v>264.86</v>
      </c>
      <c r="BP7" s="25">
        <v>94.96</v>
      </c>
      <c r="BQ7" s="25">
        <v>105.49</v>
      </c>
      <c r="BR7" s="25">
        <v>102.89</v>
      </c>
      <c r="BS7" s="25">
        <v>103.69</v>
      </c>
      <c r="BT7" s="25">
        <v>107.21</v>
      </c>
      <c r="BU7" s="25">
        <v>95.79</v>
      </c>
      <c r="BV7" s="25">
        <v>98.3</v>
      </c>
      <c r="BW7" s="25">
        <v>93.82</v>
      </c>
      <c r="BX7" s="25">
        <v>92.83</v>
      </c>
      <c r="BY7" s="25">
        <v>92.16</v>
      </c>
      <c r="BZ7" s="25">
        <v>97.59</v>
      </c>
      <c r="CA7" s="25">
        <v>254.12</v>
      </c>
      <c r="CB7" s="25">
        <v>250.3</v>
      </c>
      <c r="CC7" s="25">
        <v>251.91</v>
      </c>
      <c r="CD7" s="25">
        <v>255.83</v>
      </c>
      <c r="CE7" s="25">
        <v>248.2</v>
      </c>
      <c r="CF7" s="25">
        <v>171.13</v>
      </c>
      <c r="CG7" s="25">
        <v>173.7</v>
      </c>
      <c r="CH7" s="25">
        <v>178.94</v>
      </c>
      <c r="CI7" s="25">
        <v>189.43</v>
      </c>
      <c r="CJ7" s="25">
        <v>196.75</v>
      </c>
      <c r="CK7" s="25">
        <v>181.66</v>
      </c>
      <c r="CL7" s="25">
        <v>75.27</v>
      </c>
      <c r="CM7" s="25">
        <v>73.53</v>
      </c>
      <c r="CN7" s="25">
        <v>73.209999999999994</v>
      </c>
      <c r="CO7" s="25">
        <v>72.89</v>
      </c>
      <c r="CP7" s="25">
        <v>74.739999999999995</v>
      </c>
      <c r="CQ7" s="25">
        <v>60.12</v>
      </c>
      <c r="CR7" s="25">
        <v>60.34</v>
      </c>
      <c r="CS7" s="25">
        <v>59.54</v>
      </c>
      <c r="CT7" s="25">
        <v>55.14</v>
      </c>
      <c r="CU7" s="25">
        <v>54.99</v>
      </c>
      <c r="CV7" s="25">
        <v>60.21</v>
      </c>
      <c r="CW7" s="25">
        <v>77.86</v>
      </c>
      <c r="CX7" s="25">
        <v>77.84</v>
      </c>
      <c r="CY7" s="25">
        <v>77.489999999999995</v>
      </c>
      <c r="CZ7" s="25">
        <v>76.78</v>
      </c>
      <c r="DA7" s="25">
        <v>74.900000000000006</v>
      </c>
      <c r="DB7" s="25">
        <v>84.24</v>
      </c>
      <c r="DC7" s="25">
        <v>84.19</v>
      </c>
      <c r="DD7" s="25">
        <v>83.93</v>
      </c>
      <c r="DE7" s="25">
        <v>80.13</v>
      </c>
      <c r="DF7" s="25">
        <v>79.34</v>
      </c>
      <c r="DG7" s="25">
        <v>89.21</v>
      </c>
      <c r="DH7" s="25">
        <v>61.07</v>
      </c>
      <c r="DI7" s="25">
        <v>60.39</v>
      </c>
      <c r="DJ7" s="25">
        <v>60.73</v>
      </c>
      <c r="DK7" s="25">
        <v>61.83</v>
      </c>
      <c r="DL7" s="25">
        <v>61.18</v>
      </c>
      <c r="DM7" s="25">
        <v>48.83</v>
      </c>
      <c r="DN7" s="25">
        <v>49.96</v>
      </c>
      <c r="DO7" s="25">
        <v>50.82</v>
      </c>
      <c r="DP7" s="25">
        <v>52.7</v>
      </c>
      <c r="DQ7" s="25">
        <v>53.48</v>
      </c>
      <c r="DR7" s="25">
        <v>52.41</v>
      </c>
      <c r="DS7" s="25">
        <v>36.770000000000003</v>
      </c>
      <c r="DT7" s="25">
        <v>39.82</v>
      </c>
      <c r="DU7" s="25">
        <v>42.56</v>
      </c>
      <c r="DV7" s="25">
        <v>45.14</v>
      </c>
      <c r="DW7" s="25">
        <v>45.54</v>
      </c>
      <c r="DX7" s="25">
        <v>18.18</v>
      </c>
      <c r="DY7" s="25">
        <v>19.32</v>
      </c>
      <c r="DZ7" s="25">
        <v>21.16</v>
      </c>
      <c r="EA7" s="25">
        <v>22.86</v>
      </c>
      <c r="EB7" s="25">
        <v>24.31</v>
      </c>
      <c r="EC7" s="25">
        <v>26.78</v>
      </c>
      <c r="ED7" s="25">
        <v>0.65</v>
      </c>
      <c r="EE7" s="25">
        <v>0.8</v>
      </c>
      <c r="EF7" s="25">
        <v>0.52</v>
      </c>
      <c r="EG7" s="25">
        <v>0.42</v>
      </c>
      <c r="EH7" s="25">
        <v>0.69</v>
      </c>
      <c r="EI7" s="25">
        <v>0.56999999999999995</v>
      </c>
      <c r="EJ7" s="25">
        <v>0.52</v>
      </c>
      <c r="EK7" s="25">
        <v>0.48</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2026-02-18T10:31:37Z</cp:lastPrinted>
  <dcterms:created xsi:type="dcterms:W3CDTF">2025-12-12T09:11:19Z</dcterms:created>
  <dcterms:modified xsi:type="dcterms:W3CDTF">2026-02-19T10:03:11Z</dcterms:modified>
  <cp:category/>
</cp:coreProperties>
</file>