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1.担当作業用\05 白石市○　深\04_市へ\"/>
    </mc:Choice>
  </mc:AlternateContent>
  <bookViews>
    <workbookView xWindow="0" yWindow="0" windowWidth="19755" windowHeight="3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W43" i="10" s="1"/>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<sst xmlns="http://schemas.openxmlformats.org/spreadsheetml/2006/main" count="1079" uniqueCount="561">
  <si>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</si>
  <si>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</si>
  <si>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</si>
  <si>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</si>
  <si>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</si>
  <si>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</si>
  <si>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</si>
  <si>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</si>
  <si>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</si>
  <si>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</si>
  <si>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</si>
  <si>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</si>
  <si>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</si>
  <si>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</si>
  <si>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</si>
  <si>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</si>
  <si>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</si>
  <si>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</si>
  <si>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</si>
  <si>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</si>
  <si>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</si>
  <si>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</si>
  <si>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</si>
  <si>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</si>
  <si>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</si>
  <si>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</si>
  <si>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</si>
  <si>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</si>
  <si>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</si>
  <si>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</si>
  <si>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</si>
  <si>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</si>
  <si>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</si>
  <si>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</si>
  <si>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</si>
  <si>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</si>
  <si>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</si>
  <si>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</si>
  <si>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</si>
  <si>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</si>
  <si>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</si>
  <si>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</si>
  <si>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</si>
  <si>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</si>
  <si>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</si>
  <si>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</si>
  <si>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</si>
  <si>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</si>
  <si>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</si>
  <si>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</si>
  <si>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</si>
  <si>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</si>
  <si>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</si>
  <si>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</si>
  <si>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</si>
  <si>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</si>
  <si>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</si>
  <si>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</si>
  <si>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</si>
  <si>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</si>
  <si>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</si>
  <si>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</si>
  <si>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</si>
  <si>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</si>
  <si>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</si>
  <si>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</si>
  <si>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</si>
  <si>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</si>
  <si>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</si>
  <si>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</si>
  <si>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</si>
  <si>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</si>
  <si>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</si>
  <si>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</si>
  <si>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</si>
  <si>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</si>
  <si>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</si>
  <si>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</si>
  <si>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</si>
  <si>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</si>
  <si>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</si>
  <si>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</si>
  <si>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</si>
  <si>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</si>
  <si>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</si>
  <si>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</si>
  <si>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</si>
  <si>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</si>
  <si>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</si>
  <si>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</si>
  <si>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</si>
  <si>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</si>
  <si>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</si>
  <si>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</si>
  <si>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</si>
  <si>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</si>
  <si>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</si>
  <si>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</si>
  <si>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</si>
  <si>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</si>
  <si>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</si>
  <si>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</si>
  <si>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</si>
  <si>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</si>
  <si>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</si>
  <si>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</si>
  <si>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</si>
  <si>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</si>
  <si>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</si>
  <si>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</si>
  <si>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</si>
  <si>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</si>
  <si>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</si>
  <si>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</si>
  <si>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</si>
  <si>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</si>
  <si>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</si>
  <si>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</si>
  <si>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</si>
  <si>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</si>
  <si>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</si>
  <si>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</si>
  <si>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</si>
  <si>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</si>
  <si>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</si>
  <si>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</si>
  <si>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</si>
  <si>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</si>
  <si>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</si>
  <si>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</si>
  <si>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</si>
  <si>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</si>
  <si>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</si>
  <si>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</si>
  <si>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</si>
  <si>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</si>
  <si>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</si>
  <si>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</si>
  <si>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</si>
  <si>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</si>
  <si>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</si>
  <si>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</si>
  <si>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</si>
  <si>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</si>
  <si>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</si>
  <si>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</si>
  <si>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</si>
  <si>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</si>
  <si>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</si>
  <si>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</si>
  <si>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</si>
  <si>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</si>
  <si>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</si>
  <si>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</si>
  <si>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</si>
  <si>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</si>
  <si>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</si>
  <si>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</si>
  <si>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</si>
  <si>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</si>
  <si>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</si>
  <si>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</si>
  <si>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</si>
  <si>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</si>
  <si>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</si>
  <si>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</si>
  <si>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</si>
  <si>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</si>
  <si>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</si>
  <si>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</si>
  <si>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</si>
  <si>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</si>
  <si>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</si>
  <si>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</si>
  <si>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</si>
  <si>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</si>
  <si>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</si>
  <si>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</si>
  <si>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</si>
  <si>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</si>
  <si>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</si>
  <si>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</si>
  <si>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</si>
  <si>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</si>
  <si>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</si>
  <si>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</si>
  <si>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</si>
  <si>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</si>
  <si>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</si>
  <si>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</si>
  <si>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</si>
  <si>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</si>
  <si>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</si>
  <si>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</si>
  <si>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</si>
  <si>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</si>
  <si>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</si>
  <si>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</si>
  <si>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</si>
  <si>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</si>
  <si>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</si>
  <si>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</si>
  <si>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宮城県白石市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</si>
  <si>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</si>
  <si>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</si>
  <si>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</si>
  <si>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</si>
  <si>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</si>
  <si>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</si>
  <si>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</si>
  <si>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</si>
  <si>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</si>
  <si>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</si>
  <si>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</si>
  <si>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</si>
  <si>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</si>
  <si>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</si>
  <si>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</si>
  <si>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</si>
  <si>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</si>
  <si>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</si>
  <si>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</si>
  <si>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</si>
  <si>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</si>
  <si>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</si>
  <si>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</si>
  <si>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</si>
  <si>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</si>
  <si>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</si>
  <si>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</si>
  <si>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</si>
  <si>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</si>
  <si>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</si>
  <si>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</si>
  <si>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</si>
  <si>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</si>
  <si>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</si>
  <si>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</si>
  <si>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</si>
  <si>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</si>
  <si>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</si>
  <si>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</si>
  <si>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</si>
  <si>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</si>
  <si>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</si>
  <si>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</si>
  <si>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</si>
  <si>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</si>
  <si>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</si>
  <si>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</si>
  <si>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</si>
  <si>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</si>
  <si>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</si>
  <si>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</si>
  <si>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</si>
  <si>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</si>
  <si>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</si>
  <si>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</si>
  <si>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</si>
  <si>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</si>
  <si>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</si>
  <si>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</si>
  <si>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</si>
  <si>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</si>
  <si>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</si>
  <si>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</si>
  <si>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</si>
  <si>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</si>
  <si>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</si>
  <si>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</si>
  <si>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</si>
  <si>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</si>
  <si>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</si>
  <si>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</si>
  <si>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</si>
  <si>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</si>
  <si>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</si>
  <si>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</si>
  <si>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</si>
  <si>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</si>
  <si>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</si>
  <si>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</si>
  <si>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</si>
  <si>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</si>
  <si>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</si>
  <si>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</si>
  <si>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</si>
  <si>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</si>
  <si>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</si>
  <si>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</si>
  <si>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</si>
  <si>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</si>
  <si>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</si>
  <si>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</si>
  <si>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</si>
  <si>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</si>
  <si>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</si>
  <si>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</si>
  <si>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</si>
  <si>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</si>
  <si>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</si>
  <si>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</si>
  <si>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</si>
  <si>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</si>
  <si>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</si>
  <si>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</si>
  <si>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</si>
  <si>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</si>
  <si>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</si>
  <si>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</si>
  <si>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</si>
  <si>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</si>
  <si>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</si>
  <si>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</si>
  <si>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</si>
  <si>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</si>
  <si>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</si>
  <si>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</si>
  <si>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</si>
  <si>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</si>
  <si>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</si>
  <si>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</si>
  <si>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</si>
  <si>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</si>
  <si>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</si>
  <si>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</si>
  <si>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</si>
  <si>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</si>
  <si>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</si>
  <si>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</si>
  <si>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</si>
  <si>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</si>
  <si>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</si>
  <si>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</si>
  <si>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</si>
  <si>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</si>
  <si>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</si>
  <si>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</si>
  <si>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</si>
  <si>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</si>
  <si>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</si>
  <si>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</si>
  <si>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</si>
  <si>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</si>
  <si>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</si>
  <si>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</si>
  <si>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</si>
  <si>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</si>
  <si>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</si>
  <si>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</si>
  <si>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</si>
  <si>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</si>
  <si>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</si>
  <si>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宮城県白石市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</si>
  <si>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</si>
  <si>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</si>
  <si>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</si>
  <si>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</si>
  <si>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</si>
  <si>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</si>
  <si>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</si>
  <si>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</si>
  <si>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</si>
  <si>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</si>
  <si>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</si>
  <si>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</si>
  <si>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</si>
  <si>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</si>
  <si>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</si>
  <si>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</si>
  <si>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</si>
  <si>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</si>
  <si>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</si>
  <si>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</si>
  <si>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</si>
  <si>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</si>
  <si>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</si>
  <si>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</si>
  <si>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</si>
  <si>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</si>
  <si>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</si>
  <si>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</si>
  <si>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</si>
  <si>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</si>
  <si>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</si>
  <si>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</si>
  <si>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</si>
  <si>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</si>
  <si>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</si>
  <si>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</si>
  <si>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</si>
  <si>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</si>
  <si>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</si>
  <si>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白石市病院事業会計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</si>
  <si>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</si>
  <si>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</si>
  <si>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</si>
  <si>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</si>
  <si>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</si>
  <si>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</si>
  <si>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</si>
  <si>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</si>
  <si>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</si>
  <si>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</si>
  <si>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</si>
  <si>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</si>
  <si>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</si>
  <si>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</si>
  <si>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</si>
  <si>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</si>
  <si>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</si>
  <si>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</si>
  <si>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</si>
  <si>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</si>
  <si>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</si>
  <si>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</si>
  <si>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</si>
  <si>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</si>
  <si>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</si>
  <si>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</si>
  <si>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</si>
  <si>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</si>
  <si>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</si>
  <si>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</si>
  <si>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</si>
  <si>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</si>
  <si>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</si>
  <si>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</si>
  <si>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</si>
  <si>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</si>
  <si>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</si>
  <si>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</si>
  <si>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</si>
  <si>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</si>
  <si>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</si>
  <si>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</si>
  <si>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</si>
  <si>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</si>
  <si>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</si>
  <si>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</si>
  <si>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</si>
  <si>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</si>
  <si>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</si>
  <si>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</si>
  <si>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</si>
  <si>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</si>
  <si>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</si>
  <si>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</si>
  <si>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</si>
  <si>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</si>
  <si>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</si>
  <si>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</si>
  <si>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</si>
  <si>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</si>
  <si>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</si>
  <si>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</si>
  <si>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</si>
  <si>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</si>
  <si>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</si>
  <si>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</si>
  <si>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</si>
  <si>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</si>
  <si>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</si>
  <si>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</si>
  <si>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</si>
  <si>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</si>
  <si>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</si>
  <si>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</si>
  <si>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</si>
  <si>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</si>
  <si>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</si>
  <si>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</si>
  <si>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</si>
  <si>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</si>
  <si>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</si>
  <si>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</si>
  <si>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</si>
  <si>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</si>
  <si>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</si>
  <si>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</si>
  <si>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</si>
  <si>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</si>
  <si>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</si>
  <si>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</si>
  <si>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</si>
  <si>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</si>
  <si>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</si>
  <si>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</si>
  <si>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</si>
  <si>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</si>
  <si>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</si>
  <si>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</si>
  <si>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</si>
  <si>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</si>
  <si>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</si>
  <si>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</si>
  <si>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</si>
  <si>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</si>
  <si>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</si>
  <si>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</si>
  <si>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</si>
  <si>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</si>
  <si>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</si>
  <si>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</si>
  <si>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</si>
  <si>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</si>
  <si>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</si>
  <si>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</si>
  <si>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</si>
  <si>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</si>
  <si>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</si>
  <si>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</si>
  <si>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</si>
  <si>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</si>
  <si>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</si>
  <si>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</si>
  <si>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</si>
  <si>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</si>
  <si>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</si>
  <si>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</si>
  <si>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</si>
  <si>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</si>
  <si>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</si>
  <si>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</si>
  <si>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</si>
  <si>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</si>
  <si>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</si>
  <si>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</si>
  <si>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</si>
  <si>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7.48</t>
  </si>
  <si>
    <t>▲ 6.44</t>
  </si>
  <si>
    <t>白石市水道事業会計</t>
  </si>
  <si>
    <t>一般会計</t>
  </si>
  <si>
    <t>白石市介護保険特別会計</t>
  </si>
  <si>
    <t>白石市下水道事業会計</t>
  </si>
  <si>
    <t>白石市国民健康保険特別会計</t>
  </si>
  <si>
    <t>白石市後期高齢者医療特別会計</t>
  </si>
  <si>
    <t>白石市病院事業会計</t>
  </si>
  <si>
    <t>その他会計（赤字）</t>
  </si>
  <si>
    <t>その他会計（黒字）</t>
  </si>
  <si>
    <t>R01</t>
    <phoneticPr fontId="5"/>
  </si>
  <si>
    <t>R02</t>
    <phoneticPr fontId="5"/>
  </si>
  <si>
    <t>R03</t>
    <phoneticPr fontId="5"/>
  </si>
  <si>
    <t>R04</t>
    <phoneticPr fontId="5"/>
  </si>
  <si>
    <t>R05</t>
    <phoneticPr fontId="5"/>
  </si>
  <si>
    <t>-</t>
    <phoneticPr fontId="10"/>
  </si>
  <si>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</si>
  <si>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</si>
  <si>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</si>
  <si>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</si>
  <si>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</si>
  <si>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</si>
  <si>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</si>
  <si>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</si>
  <si>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</si>
  <si>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都市整備基金</t>
    <rPh sb="0" eb="2">
      <t>トシ</t>
    </rPh>
    <rPh sb="2" eb="4">
      <t>セイビ</t>
    </rPh>
    <rPh sb="4" eb="6">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</si>
  <si>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</si>
  <si>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</si>
  <si>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長寿社会対策基金</t>
    <rPh sb="0" eb="2">
      <t>チョウジュ</t>
    </rPh>
    <rPh sb="2" eb="4">
      <t>シャカイ</t>
    </rPh>
    <rPh sb="4" eb="6">
      <t>タイサク</t>
    </rPh>
    <rPh sb="6" eb="8">
      <t>キキン</t>
    </rPh>
    <phoneticPr fontId="5"/>
  </si>
  <si>
    <t>郷土資料館建設基金</t>
    <rPh sb="0" eb="2">
      <t>キョウド</t>
    </rPh>
    <rPh sb="2" eb="5">
      <t>シリョウカン</t>
    </rPh>
    <rPh sb="5" eb="7">
      <t>ケンセツ</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</si>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</sst>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6520-4E18-B0EE-BB9D9DF1D7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36041</c:v>
                </c:pt>
                <c:pt idx="1">
                  <c:v>63610</c:v>
                </c:pt>
                <c:pt idx="2">
                  <c:v>37752</c:v>
                </c:pt>
                <c:pt idx="3">
                  <c:v>41076</c:v>
                </c:pt>
                <c:pt idx="4">
                  <c:v>52275</c:v>
                </c:pt>
              </c:numCache>
            </c:numRef>
          </c:val>
          <c:smooth val="0"/>
          <c:extLst>
            <c:ext xmlns:c16="http://schemas.microsoft.com/office/drawing/2014/chart" uri="{C3380CC4-5D6E-409C-BE32-E72D297353CC}">
              <c16:uniqueId val="{00000001-6520-4E18-B0EE-BB9D9DF1D7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5.16</c:v>
                </c:pt>
                <c:pt idx="2">
                  <c:v>6.3</c:v>
                </c:pt>
                <c:pt idx="3">
                  <c:v>4.07</c:v>
                </c:pt>
                <c:pt idx="4">
                  <c:v>5.47</c:v>
                </c:pt>
              </c:numCache>
            </c:numRef>
          </c:val>
          <c:extLst>
            <c:ext xmlns:c16="http://schemas.microsoft.com/office/drawing/2014/chart" uri="{C3380CC4-5D6E-409C-BE32-E72D297353CC}">
              <c16:uniqueId val="{00000000-4F37-47E0-8CE8-2A690F6851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24.06</c:v>
                </c:pt>
                <c:pt idx="1">
                  <c:v>26.72</c:v>
                </c:pt>
                <c:pt idx="2">
                  <c:v>34.130000000000003</c:v>
                </c:pt>
                <c:pt idx="3">
                  <c:v>33.28</c:v>
                </c:pt>
                <c:pt idx="4">
                  <c:v>27.39</c:v>
                </c:pt>
              </c:numCache>
            </c:numRef>
          </c:val>
          <c:extLst>
            <c:ext xmlns:c16="http://schemas.microsoft.com/office/drawing/2014/chart" uri="{C3380CC4-5D6E-409C-BE32-E72D297353CC}">
              <c16:uniqueId val="{00000001-4F37-47E0-8CE8-2A690F6851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3.56</c:v>
                </c:pt>
                <c:pt idx="1">
                  <c:v>1.39</c:v>
                </c:pt>
                <c:pt idx="2">
                  <c:v>7.11</c:v>
                </c:pt>
                <c:pt idx="3">
                  <c:v>-7.48</c:v>
                </c:pt>
                <c:pt idx="4">
                  <c:v>-6.44</c:v>
                </c:pt>
              </c:numCache>
            </c:numRef>
          </c:val>
          <c:smooth val="0"/>
          <c:extLst>
            <c:ext xmlns:c16="http://schemas.microsoft.com/office/drawing/2014/chart" uri="{C3380CC4-5D6E-409C-BE32-E72D297353CC}">
              <c16:uniqueId val="{00000002-4F37-47E0-8CE8-2A690F6851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D-4C12-A19F-163F470E0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D-4C12-A19F-163F470E0D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7D-4C12-A19F-163F470E0DAD}"/>
            </c:ext>
          </c:extLst>
        </c:ser>
        <c:ser>
          <c:idx val="3"/>
          <c:order val="3"/>
          <c:tx>
            <c:strRef>
              <c:f>データシート!$A$30</c:f>
              <c:strCache>
                <c:ptCount val="1"/>
                <c:pt idx="0">
                  <c:v>白石市病院事業会計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A7D-4C12-A19F-163F470E0DAD}"/>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0.26</c:v>
                </c:pt>
                <c:pt idx="4">
                  <c:v>#N/A</c:v>
                </c:pt>
                <c:pt idx="5">
                  <c:v>0.28999999999999998</c:v>
                </c:pt>
                <c:pt idx="6">
                  <c:v>#N/A</c:v>
                </c:pt>
                <c:pt idx="7">
                  <c:v>0.28000000000000003</c:v>
                </c:pt>
                <c:pt idx="8">
                  <c:v>#N/A</c:v>
                </c:pt>
                <c:pt idx="9">
                  <c:v>0.27</c:v>
                </c:pt>
              </c:numCache>
            </c:numRef>
          </c:val>
          <c:extLst>
            <c:ext xmlns:c16="http://schemas.microsoft.com/office/drawing/2014/chart" uri="{C3380CC4-5D6E-409C-BE32-E72D297353CC}">
              <c16:uniqueId val="{00000004-EA7D-4C12-A19F-163F470E0DAD}"/>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0.51</c:v>
                </c:pt>
                <c:pt idx="4">
                  <c:v>#N/A</c:v>
                </c:pt>
                <c:pt idx="5">
                  <c:v>0.54</c:v>
                </c:pt>
                <c:pt idx="6">
                  <c:v>#N/A</c:v>
                </c:pt>
                <c:pt idx="7">
                  <c:v>0.54</c:v>
                </c:pt>
                <c:pt idx="8">
                  <c:v>#N/A</c:v>
                </c:pt>
                <c:pt idx="9">
                  <c:v>0.6</c:v>
                </c:pt>
              </c:numCache>
            </c:numRef>
          </c:val>
          <c:extLst>
            <c:ext xmlns:c16="http://schemas.microsoft.com/office/drawing/2014/chart" uri="{C3380CC4-5D6E-409C-BE32-E72D297353CC}">
              <c16:uniqueId val="{00000005-EA7D-4C12-A19F-163F470E0DAD}"/>
            </c:ext>
          </c:extLst>
        </c:ser>
        <c:ser>
          <c:idx val="6"/>
          <c:order val="6"/>
          <c:tx>
            <c:strRef>
              <c:f>データシート!$A$33</c:f>
              <c:strCache>
                <c:ptCount val="1"/>
                <c:pt idx="0">
                  <c:v>白石市下水道事業会計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3.06</c:v>
                </c:pt>
                <c:pt idx="2">
                  <c:v>#N/A</c:v>
                </c:pt>
                <c:pt idx="3">
                  <c:v>2.7</c:v>
                </c:pt>
                <c:pt idx="4">
                  <c:v>#N/A</c:v>
                </c:pt>
                <c:pt idx="5">
                  <c:v>2.08</c:v>
                </c:pt>
                <c:pt idx="6">
                  <c:v>#N/A</c:v>
                </c:pt>
                <c:pt idx="7">
                  <c:v>2.0099999999999998</c:v>
                </c:pt>
                <c:pt idx="8">
                  <c:v>#N/A</c:v>
                </c:pt>
                <c:pt idx="9">
                  <c:v>1.65</c:v>
                </c:pt>
              </c:numCache>
            </c:numRef>
          </c:val>
          <c:extLst>
            <c:ext xmlns:c16="http://schemas.microsoft.com/office/drawing/2014/chart" uri="{C3380CC4-5D6E-409C-BE32-E72D297353CC}">
              <c16:uniqueId val="{00000006-EA7D-4C12-A19F-163F470E0DAD}"/>
            </c:ext>
          </c:extLst>
        </c:ser>
        <c:ser>
          <c:idx val="7"/>
          <c:order val="7"/>
          <c:tx>
            <c:strRef>
              <c:f>データシート!$A$34</c:f>
              <c:strCache>
                <c:ptCount val="1"/>
                <c:pt idx="0">
                  <c:v>白石市介護保険特別会計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1.28</c:v>
                </c:pt>
                <c:pt idx="4">
                  <c:v>#N/A</c:v>
                </c:pt>
                <c:pt idx="5">
                  <c:v>1.93</c:v>
                </c:pt>
                <c:pt idx="6">
                  <c:v>#N/A</c:v>
                </c:pt>
                <c:pt idx="7">
                  <c:v>2.89</c:v>
                </c:pt>
                <c:pt idx="8">
                  <c:v>#N/A</c:v>
                </c:pt>
                <c:pt idx="9">
                  <c:v>2.98</c:v>
                </c:pt>
              </c:numCache>
            </c:numRef>
          </c:val>
          <c:extLst>
            <c:ext xmlns:c16="http://schemas.microsoft.com/office/drawing/2014/chart" uri="{C3380CC4-5D6E-409C-BE32-E72D297353CC}">
              <c16:uniqueId val="{00000007-EA7D-4C12-A19F-163F470E0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c:v>
                </c:pt>
                <c:pt idx="2">
                  <c:v>#N/A</c:v>
                </c:pt>
                <c:pt idx="3">
                  <c:v>5.16</c:v>
                </c:pt>
                <c:pt idx="4">
                  <c:v>#N/A</c:v>
                </c:pt>
                <c:pt idx="5">
                  <c:v>6.29</c:v>
                </c:pt>
                <c:pt idx="6">
                  <c:v>#N/A</c:v>
                </c:pt>
                <c:pt idx="7">
                  <c:v>4.0599999999999996</c:v>
                </c:pt>
                <c:pt idx="8">
                  <c:v>#N/A</c:v>
                </c:pt>
                <c:pt idx="9">
                  <c:v>5.46</c:v>
                </c:pt>
              </c:numCache>
            </c:numRef>
          </c:val>
          <c:extLst>
            <c:ext xmlns:c16="http://schemas.microsoft.com/office/drawing/2014/chart" uri="{C3380CC4-5D6E-409C-BE32-E72D297353CC}">
              <c16:uniqueId val="{00000008-EA7D-4C12-A19F-163F470E0DAD}"/>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11.71</c:v>
                </c:pt>
                <c:pt idx="2">
                  <c:v>#N/A</c:v>
                </c:pt>
                <c:pt idx="3">
                  <c:v>10.98</c:v>
                </c:pt>
                <c:pt idx="4">
                  <c:v>#N/A</c:v>
                </c:pt>
                <c:pt idx="5">
                  <c:v>10.62</c:v>
                </c:pt>
                <c:pt idx="6">
                  <c:v>#N/A</c:v>
                </c:pt>
                <c:pt idx="7">
                  <c:v>11.63</c:v>
                </c:pt>
                <c:pt idx="8">
                  <c:v>#N/A</c:v>
                </c:pt>
                <c:pt idx="9">
                  <c:v>12.28</c:v>
                </c:pt>
              </c:numCache>
            </c:numRef>
          </c:val>
          <c:extLst>
            <c:ext xmlns:c16="http://schemas.microsoft.com/office/drawing/2014/chart" uri="{C3380CC4-5D6E-409C-BE32-E72D297353CC}">
              <c16:uniqueId val="{00000009-EA7D-4C12-A19F-163F470E0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1476</c:v>
                </c:pt>
                <c:pt idx="5">
                  <c:v>1476</c:v>
                </c:pt>
                <c:pt idx="8">
                  <c:v>1444</c:v>
                </c:pt>
                <c:pt idx="11">
                  <c:v>1497</c:v>
                </c:pt>
                <c:pt idx="14">
                  <c:v>1466</c:v>
                </c:pt>
              </c:numCache>
            </c:numRef>
          </c:val>
          <c:extLst>
            <c:ext xmlns:c16="http://schemas.microsoft.com/office/drawing/2014/chart" uri="{C3380CC4-5D6E-409C-BE32-E72D297353CC}">
              <c16:uniqueId val="{00000000-8075-4F3F-AD16-32172A5CE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075-4F3F-AD16-32172A5CE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75-4F3F-AD16-32172A5CE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366</c:v>
                </c:pt>
                <c:pt idx="3">
                  <c:v>452</c:v>
                </c:pt>
                <c:pt idx="6">
                  <c:v>319</c:v>
                </c:pt>
                <c:pt idx="9">
                  <c:v>321</c:v>
                </c:pt>
                <c:pt idx="12">
                  <c:v>83</c:v>
                </c:pt>
              </c:numCache>
            </c:numRef>
          </c:val>
          <c:extLst>
            <c:ext xmlns:c16="http://schemas.microsoft.com/office/drawing/2014/chart" uri="{C3380CC4-5D6E-409C-BE32-E72D297353CC}">
              <c16:uniqueId val="{00000003-8075-4F3F-AD16-32172A5CE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260</c:v>
                </c:pt>
                <c:pt idx="3">
                  <c:v>180</c:v>
                </c:pt>
                <c:pt idx="6">
                  <c:v>170</c:v>
                </c:pt>
                <c:pt idx="9">
                  <c:v>244</c:v>
                </c:pt>
                <c:pt idx="12">
                  <c:v>659</c:v>
                </c:pt>
              </c:numCache>
            </c:numRef>
          </c:val>
          <c:extLst>
            <c:ext xmlns:c16="http://schemas.microsoft.com/office/drawing/2014/chart" uri="{C3380CC4-5D6E-409C-BE32-E72D297353CC}">
              <c16:uniqueId val="{00000004-8075-4F3F-AD16-32172A5CE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75-4F3F-AD16-32172A5CE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75-4F3F-AD16-32172A5CE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1147</c:v>
                </c:pt>
                <c:pt idx="3">
                  <c:v>1127</c:v>
                </c:pt>
                <c:pt idx="6">
                  <c:v>1128</c:v>
                </c:pt>
                <c:pt idx="9">
                  <c:v>1195</c:v>
                </c:pt>
                <c:pt idx="12">
                  <c:v>1243</c:v>
                </c:pt>
              </c:numCache>
            </c:numRef>
          </c:val>
          <c:extLst>
            <c:ext xmlns:c16="http://schemas.microsoft.com/office/drawing/2014/chart" uri="{C3380CC4-5D6E-409C-BE32-E72D297353CC}">
              <c16:uniqueId val="{00000007-8075-4F3F-AD16-32172A5CE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297</c:v>
                </c:pt>
                <c:pt idx="2">
                  <c:v>#N/A</c:v>
                </c:pt>
                <c:pt idx="3">
                  <c:v>#N/A</c:v>
                </c:pt>
                <c:pt idx="4">
                  <c:v>283</c:v>
                </c:pt>
                <c:pt idx="5">
                  <c:v>#N/A</c:v>
                </c:pt>
                <c:pt idx="6">
                  <c:v>#N/A</c:v>
                </c:pt>
                <c:pt idx="7">
                  <c:v>173</c:v>
                </c:pt>
                <c:pt idx="8">
                  <c:v>#N/A</c:v>
                </c:pt>
                <c:pt idx="9">
                  <c:v>#N/A</c:v>
                </c:pt>
                <c:pt idx="10">
                  <c:v>263</c:v>
                </c:pt>
                <c:pt idx="11">
                  <c:v>#N/A</c:v>
                </c:pt>
                <c:pt idx="12">
                  <c:v>#N/A</c:v>
                </c:pt>
                <c:pt idx="13">
                  <c:v>520</c:v>
                </c:pt>
                <c:pt idx="14">
                  <c:v>#N/A</c:v>
                </c:pt>
              </c:numCache>
            </c:numRef>
          </c:val>
          <c:smooth val="0"/>
          <c:extLst>
            <c:ext xmlns:c16="http://schemas.microsoft.com/office/drawing/2014/chart" uri="{C3380CC4-5D6E-409C-BE32-E72D297353CC}">
              <c16:uniqueId val="{00000008-8075-4F3F-AD16-32172A5CE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15478</c:v>
                </c:pt>
                <c:pt idx="5">
                  <c:v>15241</c:v>
                </c:pt>
                <c:pt idx="8">
                  <c:v>14725</c:v>
                </c:pt>
                <c:pt idx="11">
                  <c:v>14239</c:v>
                </c:pt>
                <c:pt idx="14">
                  <c:v>14088</c:v>
                </c:pt>
              </c:numCache>
            </c:numRef>
          </c:val>
          <c:extLst>
            <c:ext xmlns:c16="http://schemas.microsoft.com/office/drawing/2014/chart" uri="{C3380CC4-5D6E-409C-BE32-E72D297353CC}">
              <c16:uniqueId val="{00000000-82BF-4486-B239-10E7C458B0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1305</c:v>
                </c:pt>
                <c:pt idx="5">
                  <c:v>1373</c:v>
                </c:pt>
                <c:pt idx="8">
                  <c:v>1340</c:v>
                </c:pt>
                <c:pt idx="11">
                  <c:v>1302</c:v>
                </c:pt>
                <c:pt idx="14">
                  <c:v>1124</c:v>
                </c:pt>
              </c:numCache>
            </c:numRef>
          </c:val>
          <c:extLst>
            <c:ext xmlns:c16="http://schemas.microsoft.com/office/drawing/2014/chart" uri="{C3380CC4-5D6E-409C-BE32-E72D297353CC}">
              <c16:uniqueId val="{00000001-82BF-4486-B239-10E7C458B0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7613</c:v>
                </c:pt>
                <c:pt idx="5">
                  <c:v>8354</c:v>
                </c:pt>
                <c:pt idx="8">
                  <c:v>9998</c:v>
                </c:pt>
                <c:pt idx="11">
                  <c:v>11406</c:v>
                </c:pt>
                <c:pt idx="14">
                  <c:v>9518</c:v>
                </c:pt>
              </c:numCache>
            </c:numRef>
          </c:val>
          <c:extLst>
            <c:ext xmlns:c16="http://schemas.microsoft.com/office/drawing/2014/chart" uri="{C3380CC4-5D6E-409C-BE32-E72D297353CC}">
              <c16:uniqueId val="{00000002-82BF-4486-B239-10E7C458B0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296</c:v>
                </c:pt>
                <c:pt idx="3">
                  <c:v>172</c:v>
                </c:pt>
                <c:pt idx="6">
                  <c:v>0</c:v>
                </c:pt>
                <c:pt idx="9">
                  <c:v>0</c:v>
                </c:pt>
                <c:pt idx="12">
                  <c:v>0</c:v>
                </c:pt>
              </c:numCache>
            </c:numRef>
          </c:val>
          <c:extLst>
            <c:ext xmlns:c16="http://schemas.microsoft.com/office/drawing/2014/chart" uri="{C3380CC4-5D6E-409C-BE32-E72D297353CC}">
              <c16:uniqueId val="{00000003-82BF-4486-B239-10E7C458B0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BF-4486-B239-10E7C458B0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BF-4486-B239-10E7C458B0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2578</c:v>
                </c:pt>
                <c:pt idx="3">
                  <c:v>2431</c:v>
                </c:pt>
                <c:pt idx="6">
                  <c:v>2428</c:v>
                </c:pt>
                <c:pt idx="9">
                  <c:v>2315</c:v>
                </c:pt>
                <c:pt idx="12">
                  <c:v>2208</c:v>
                </c:pt>
              </c:numCache>
            </c:numRef>
          </c:val>
          <c:extLst>
            <c:ext xmlns:c16="http://schemas.microsoft.com/office/drawing/2014/chart" uri="{C3380CC4-5D6E-409C-BE32-E72D297353CC}">
              <c16:uniqueId val="{00000006-82BF-4486-B239-10E7C458B0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4388</c:v>
                </c:pt>
                <c:pt idx="3">
                  <c:v>4391</c:v>
                </c:pt>
                <c:pt idx="6">
                  <c:v>4094</c:v>
                </c:pt>
                <c:pt idx="9">
                  <c:v>3862</c:v>
                </c:pt>
                <c:pt idx="12">
                  <c:v>901</c:v>
                </c:pt>
              </c:numCache>
            </c:numRef>
          </c:val>
          <c:extLst>
            <c:ext xmlns:c16="http://schemas.microsoft.com/office/drawing/2014/chart" uri="{C3380CC4-5D6E-409C-BE32-E72D297353CC}">
              <c16:uniqueId val="{00000007-82BF-4486-B239-10E7C458B0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4473</c:v>
                </c:pt>
                <c:pt idx="3">
                  <c:v>3423</c:v>
                </c:pt>
                <c:pt idx="6">
                  <c:v>2597</c:v>
                </c:pt>
                <c:pt idx="9">
                  <c:v>2383</c:v>
                </c:pt>
                <c:pt idx="12">
                  <c:v>6434</c:v>
                </c:pt>
              </c:numCache>
            </c:numRef>
          </c:val>
          <c:extLst>
            <c:ext xmlns:c16="http://schemas.microsoft.com/office/drawing/2014/chart" uri="{C3380CC4-5D6E-409C-BE32-E72D297353CC}">
              <c16:uniqueId val="{00000008-82BF-4486-B239-10E7C458B0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BF-4486-B239-10E7C458B0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10407</c:v>
                </c:pt>
                <c:pt idx="3">
                  <c:v>10738</c:v>
                </c:pt>
                <c:pt idx="6">
                  <c:v>10704</c:v>
                </c:pt>
                <c:pt idx="9">
                  <c:v>10474</c:v>
                </c:pt>
                <c:pt idx="12">
                  <c:v>10859</c:v>
                </c:pt>
              </c:numCache>
            </c:numRef>
          </c:val>
          <c:extLst>
            <c:ext xmlns:c16="http://schemas.microsoft.com/office/drawing/2014/chart" uri="{C3380CC4-5D6E-409C-BE32-E72D297353CC}">
              <c16:uniqueId val="{0000000A-82BF-4486-B239-10E7C458B0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BF-4486-B239-10E7C458B0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3436</c:v>
                </c:pt>
                <c:pt idx="1">
                  <c:v>3257</c:v>
                </c:pt>
                <c:pt idx="2">
                  <c:v>2687</c:v>
                </c:pt>
              </c:numCache>
            </c:numRef>
          </c:val>
          <c:extLst>
            <c:ext xmlns:c16="http://schemas.microsoft.com/office/drawing/2014/chart" uri="{C3380CC4-5D6E-409C-BE32-E72D297353CC}">
              <c16:uniqueId val="{00000000-D77D-46AA-A916-6AE6A1C7E8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1148</c:v>
                </c:pt>
                <c:pt idx="1">
                  <c:v>2362</c:v>
                </c:pt>
                <c:pt idx="2">
                  <c:v>1250</c:v>
                </c:pt>
              </c:numCache>
            </c:numRef>
          </c:val>
          <c:extLst>
            <c:ext xmlns:c16="http://schemas.microsoft.com/office/drawing/2014/chart" uri="{C3380CC4-5D6E-409C-BE32-E72D297353CC}">
              <c16:uniqueId val="{00000001-D77D-46AA-A916-6AE6A1C7E8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3831</c:v>
                </c:pt>
                <c:pt idx="1">
                  <c:v>4145</c:v>
                </c:pt>
                <c:pt idx="2">
                  <c:v>3965</c:v>
                </c:pt>
              </c:numCache>
            </c:numRef>
          </c:val>
          <c:extLst>
            <c:ext xmlns:c16="http://schemas.microsoft.com/office/drawing/2014/chart" uri="{C3380CC4-5D6E-409C-BE32-E72D297353CC}">
              <c16:uniqueId val="{00000002-D77D-46AA-A916-6AE6A1C7E8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ここ数年は類似団体の数値も大きく変動しておらず、本市の数値も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程度で推移している。類似団体より低い状況が続いているが、これは、人口の減少や全国平均を上回る高齢化率（令和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今後は、自主財源の確保に向けて、市税の収納率の向上や、仙台南部工業団体への企業誘致を積極的に推進していく。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92.9</a:t>
          </a:r>
          <a:r>
            <a:rPr kumimoji="1" lang="ja-JP" altLang="en-US" sz="1200">
              <a:latin typeface="ＭＳ Ｐゴシック" panose="020B0600070205080204" pitchFamily="50" charset="-128"/>
              <a:ea typeface="ＭＳ Ｐゴシック" panose="020B0600070205080204" pitchFamily="50" charset="-128"/>
            </a:rPr>
            <a:t>％となった。大きな要因は、、白石市外二町組合の解散に伴う退職手当負担金の支出による人件費の増加や、国民健康保険特別会計への繰出金の増加、令和元年度に借り入れた臨時財政対策債の元金償還開始により公債費が増加したことも一因となっている。</a:t>
          </a:r>
        </a:p>
        <a:p>
          <a:r>
            <a:rPr kumimoji="1" lang="ja-JP" altLang="en-US" sz="1200">
              <a:latin typeface="ＭＳ Ｐゴシック" panose="020B0600070205080204" pitchFamily="50" charset="-128"/>
              <a:ea typeface="ＭＳ Ｐゴシック" panose="020B0600070205080204" pitchFamily="50" charset="-128"/>
            </a:rPr>
            <a:t>　第六次総合計画では、経常収支比率の令和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年度中間目標値を</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％、最終目標値を</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％としている。この目標に向けて、経常経費の抑制・削減はもとより、歳入の増加に向けて、収納率の向上や、企業誘致の積極的推進を図り、自主財源の増加を図る。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55456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6746"/>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17,197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減少しているが、これは、前年度に実施した災害廃棄物処理事業の終了や商品券配布事業、新型コロナウイルスワクチン接種事業、各種物価高騰対策事業が減少したため、物件費が大きく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人件費の増加が見込まれるほか、自主財源の確保を目的として、第六次総合計画においてもふるさと納税の推進を掲げていることから、今後ふるさと納税寄附金が増加した場合は、さらに増加する可能性がある。ふるさと納税は重要な財源であり、今後も推進していくこととしているが、それに伴う経費については、効果的・効率的な経費の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49130</xdr:rowOff>
    </xdr:from>
    <xdr:to>
      <xdr:col>23</xdr:col>
      <xdr:colOff>133350</xdr:colOff>
      <xdr:row>84</xdr:row>
      <xdr:rowOff>152877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50930"/>
          <a:ext cx="8382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77597</xdr:rowOff>
    </xdr:from>
    <xdr:to>
      <xdr:col>19</xdr:col>
      <xdr:colOff>133350</xdr:colOff>
      <xdr:row>84</xdr:row>
      <xdr:rowOff>152877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9397"/>
          <a:ext cx="889000" cy="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7590</xdr:rowOff>
    </xdr:from>
    <xdr:to>
      <xdr:col>15</xdr:col>
      <xdr:colOff>82550</xdr:colOff>
      <xdr:row>84</xdr:row>
      <xdr:rowOff>77597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9390"/>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84058</xdr:rowOff>
    </xdr:from>
    <xdr:to>
      <xdr:col>11</xdr:col>
      <xdr:colOff>31750</xdr:colOff>
      <xdr:row>84</xdr:row>
      <xdr:rowOff>7590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14408"/>
          <a:ext cx="889000" cy="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169780</xdr:rowOff>
    </xdr:from>
    <xdr:to>
      <xdr:col>23</xdr:col>
      <xdr:colOff>184150</xdr:colOff>
      <xdr:row>84</xdr:row>
      <xdr:rowOff>99930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102077</xdr:rowOff>
    </xdr:from>
    <xdr:to>
      <xdr:col>19</xdr:col>
      <xdr:colOff>184150</xdr:colOff>
      <xdr:row>85</xdr:row>
      <xdr:rowOff>32227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17004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9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26797</xdr:rowOff>
    </xdr:from>
    <xdr:to>
      <xdr:col>15</xdr:col>
      <xdr:colOff>133350</xdr:colOff>
      <xdr:row>84</xdr:row>
      <xdr:rowOff>128397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113174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128240</xdr:rowOff>
    </xdr:from>
    <xdr:to>
      <xdr:col>11</xdr:col>
      <xdr:colOff>82550</xdr:colOff>
      <xdr:row>84</xdr:row>
      <xdr:rowOff>58390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43167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33258</xdr:rowOff>
    </xdr:from>
    <xdr:to>
      <xdr:col>7</xdr:col>
      <xdr:colOff>31750</xdr:colOff>
      <xdr:row>83</xdr:row>
      <xdr:rowOff>134858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119635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4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となった。近年は横ばいで推移している。全国市平均値を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ポイント上回っているので、引き続き給与の適正化に努める。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67469</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9269"/>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148431</xdr:rowOff>
    </xdr:from>
    <xdr:to>
      <xdr:col>77</xdr:col>
      <xdr:colOff>44450</xdr:colOff>
      <xdr:row>84</xdr:row>
      <xdr:rowOff>67469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787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148431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148431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16669</xdr:rowOff>
    </xdr:from>
    <xdr:to>
      <xdr:col>77</xdr:col>
      <xdr:colOff>95250</xdr:colOff>
      <xdr:row>84</xdr:row>
      <xdr:rowOff>118269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128446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97631</xdr:rowOff>
    </xdr:from>
    <xdr:to>
      <xdr:col>73</xdr:col>
      <xdr:colOff>44450</xdr:colOff>
      <xdr:row>84</xdr:row>
      <xdr:rowOff>27781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37958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97631</xdr:rowOff>
    </xdr:from>
    <xdr:to>
      <xdr:col>64</xdr:col>
      <xdr:colOff>152400</xdr:colOff>
      <xdr:row>84</xdr:row>
      <xdr:rowOff>27781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37958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人当たりの職員数については、類似団体を若干上回っていたが、職員数は、令和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が人となっており、ほぼ同程度でとなっている。</a:t>
          </a:r>
        </a:p>
        <a:p>
          <a:r>
            <a:rPr kumimoji="1" lang="ja-JP" altLang="en-US" sz="1300">
              <a:latin typeface="ＭＳ Ｐゴシック" panose="020B0600070205080204" pitchFamily="50" charset="-128"/>
              <a:ea typeface="ＭＳ Ｐゴシック" panose="020B0600070205080204" pitchFamily="50" charset="-128"/>
            </a:rPr>
            <a:t>　職員の新規採用が厳しい状況になっており、今後、定年年齢の引き上げも行われることから、職員の年齢構成のバランス等も考慮し、定員管理を進めていく。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54791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2177"/>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161895</xdr:rowOff>
    </xdr:from>
    <xdr:to>
      <xdr:col>77</xdr:col>
      <xdr:colOff>44450</xdr:colOff>
      <xdr:row>62</xdr:row>
      <xdr:rowOff>12277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2034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144659</xdr:rowOff>
    </xdr:from>
    <xdr:to>
      <xdr:col>72</xdr:col>
      <xdr:colOff>203200</xdr:colOff>
      <xdr:row>61</xdr:row>
      <xdr:rowOff>161895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31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144659</xdr:rowOff>
    </xdr:from>
    <xdr:to>
      <xdr:col>68</xdr:col>
      <xdr:colOff>152400</xdr:colOff>
      <xdr:row>61</xdr:row>
      <xdr:rowOff>159596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310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111095</xdr:rowOff>
    </xdr:from>
    <xdr:to>
      <xdr:col>73</xdr:col>
      <xdr:colOff>44450</xdr:colOff>
      <xdr:row>62</xdr:row>
      <xdr:rowOff>41245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26022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93859</xdr:rowOff>
    </xdr:from>
    <xdr:to>
      <xdr:col>68</xdr:col>
      <xdr:colOff>203200</xdr:colOff>
      <xdr:row>62</xdr:row>
      <xdr:rowOff>24009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ポイントの増加となった。これは、一般会計の元利償還金や公営企業債の準元利償還金が増加したことが主な要因である。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は、スマートインターチェンジや道の駅整備事業、認定こども園・子育て拠点施設整備事業、公共施設の長寿命化・再整備事業の実施が見込まれるとともに、ここ数年の大規模な災害復旧事業の実施に伴い、元利償還金が増加することが見込まれる。</a:t>
          </a:r>
        </a:p>
        <a:p>
          <a:r>
            <a:rPr kumimoji="1" lang="ja-JP" altLang="en-US" sz="1200">
              <a:latin typeface="ＭＳ Ｐゴシック" panose="020B0600070205080204" pitchFamily="50" charset="-128"/>
              <a:ea typeface="ＭＳ Ｐゴシック" panose="020B0600070205080204" pitchFamily="50" charset="-128"/>
            </a:rPr>
            <a:t>　他自治体の事例などを参考としながら、元利償還金が適正な水準になるよう、地方債の管理に努める。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449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124278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125185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137583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402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令和元年度以降は、将来負担比率が発生していない。</a:t>
          </a:r>
        </a:p>
        <a:p>
          <a:r>
            <a:rPr kumimoji="1" lang="ja-JP" altLang="en-US" sz="1300">
              <a:latin typeface="ＭＳ Ｐゴシック" panose="020B0600070205080204" pitchFamily="50" charset="-128"/>
              <a:ea typeface="ＭＳ Ｐゴシック" panose="020B0600070205080204" pitchFamily="50" charset="-128"/>
            </a:rPr>
            <a:t>　しかしながら、今後は、スマートインターチェンジや道の駅整備事業、認定こども園・子育て拠点施設整備事業、公共施設の長寿命化・再整備事業の実施が見込まれるとともに、ここ数年の大規模な災害復旧事業の実施に伴い、将来負担が増加することが見込まれる。地方債の償還額の管理など適正な規模の将来負担維持に努めるとともに、基金残高の管理に努めることとす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人件費は、前年度から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％となり、類似団体を上回った。これは、令和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年度末をもって解散した白石市外二町組合の退職手当負担金を支出したことが主な要因であり、令和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年度の臨時的な支出である。</a:t>
          </a:r>
        </a:p>
        <a:p>
          <a:r>
            <a:rPr kumimoji="1" lang="ja-JP" altLang="en-US" sz="1300">
              <a:latin typeface="ＭＳ Ｐゴシック" panose="020B0600070205080204" pitchFamily="50" charset="-128"/>
              <a:ea typeface="ＭＳ Ｐゴシック" panose="020B0600070205080204" pitchFamily="50" charset="-128"/>
            </a:rPr>
            <a:t>　今後、定年年齢の段階的引き上げや賃上げに伴う人件費の増加が見込まれているため、引き続き職員数の適正管理に努めていく。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38</xdr:row>
      <xdr:rowOff>148772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6414"/>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36</xdr:row>
      <xdr:rowOff>154214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った。ここ数年類似団体と比較し高い水準となっているが、これはふるさと納税の委託料等が大幅に増加したことが要因となっている。今後とも、歳入確保を目的としてふるさと納税に注力していくこ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を推進していくことを踏まえ、類似団体の状況等を踏まえつつ、経常的経費の抑制・削減に努める。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6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％となったが、類似団体と同程度の水準となっている。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年度は、物価高騰に対応するための各種給付金や私立保育園等に対する施設型給付費等が増加したが、子どもの数の減少により、児童手当が減少している。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59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％となった。これは、国民健康保険特別会計の繰出金や施設の維持補修に係る経費が増加したことが要因である。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特別会計に対する繰出金や公共施設の維持補修費が増加傾向にあることから、他自治体の取組等を参考にしながら、適正な水準を維持するように努める。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ポイント低下して、</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％となり、類似団体平均値を下回った。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年度は、白石市外二町組合の解散に伴い、補助費が大きく増加したが、令和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年度は、大きく減少することとなった。</a:t>
          </a:r>
        </a:p>
        <a:p>
          <a:r>
            <a:rPr kumimoji="1" lang="ja-JP" altLang="en-US" sz="1200">
              <a:latin typeface="ＭＳ Ｐゴシック" panose="020B0600070205080204" pitchFamily="50" charset="-128"/>
              <a:ea typeface="ＭＳ Ｐゴシック" panose="020B0600070205080204" pitchFamily="50" charset="-128"/>
            </a:rPr>
            <a:t>　今後は、病院事業に対する補助費等は令和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年度程度で推移することが想定されるが、その他の公営企業や一部事務組合に対する負担金・補助金については増加することが見込まれるため、類似団体の状況等を確認し、適正な水準となるよう努める。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091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公債費はいずれの年も類似団体の平均を大きく下回っている。</a:t>
          </a:r>
        </a:p>
        <a:p>
          <a:r>
            <a:rPr kumimoji="1" lang="ja-JP" altLang="en-US" sz="1200">
              <a:latin typeface="ＭＳ Ｐゴシック" panose="020B0600070205080204" pitchFamily="50" charset="-128"/>
              <a:ea typeface="ＭＳ Ｐゴシック" panose="020B0600070205080204" pitchFamily="50" charset="-128"/>
            </a:rPr>
            <a:t>　今後、スマートインターチェンジや道の駅整備事業、認定こども園・子育て拠点施設整備事業、橋梁長寿命化事業、公共施設の長寿命化事業など大型の普通建設事業が想定され、その財源として地方債を活用することが検討されており、公債費の増加が見込まれる。大幅な公債費負担の増加とならないよう、新規発行については十分な検討を行うとともに、減債基金の活用などを検討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0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なった。類似団体と比較すると、人件費と物件費の数値が特に高くなっている。物件費については、ふるさと納税の委託料等が要因となっている。今後とも、歳入確保を目的としてふるさと納税に注力していくこ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を推進していくことを踏まえ、類似団体の状況等を踏まえつつ、経常的経費の抑制・削減に努める。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94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77</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003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4003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152177</xdr:rowOff>
    </xdr:from>
    <xdr:to>
      <xdr:col>29</xdr:col>
      <xdr:colOff>127000</xdr:colOff>
      <xdr:row>16</xdr:row>
      <xdr:rowOff>143810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71552"/>
          <a:ext cx="647700" cy="163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152177</xdr:rowOff>
    </xdr:from>
    <xdr:to>
      <xdr:col>26</xdr:col>
      <xdr:colOff>50800</xdr:colOff>
      <xdr:row>16</xdr:row>
      <xdr:rowOff>124440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1552"/>
          <a:ext cx="698500" cy="14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61255</xdr:rowOff>
    </xdr:from>
    <xdr:to>
      <xdr:col>22</xdr:col>
      <xdr:colOff>114300</xdr:colOff>
      <xdr:row>16</xdr:row>
      <xdr:rowOff>124440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52080"/>
          <a:ext cx="698500" cy="6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61255</xdr:rowOff>
    </xdr:from>
    <xdr:to>
      <xdr:col>18</xdr:col>
      <xdr:colOff>177800</xdr:colOff>
      <xdr:row>17</xdr:row>
      <xdr:rowOff>6101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52080"/>
          <a:ext cx="698500" cy="1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93010</xdr:rowOff>
    </xdr:from>
    <xdr:to>
      <xdr:col>29</xdr:col>
      <xdr:colOff>177800</xdr:colOff>
      <xdr:row>17</xdr:row>
      <xdr:rowOff>23160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65087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101377</xdr:rowOff>
    </xdr:from>
    <xdr:to>
      <xdr:col>26</xdr:col>
      <xdr:colOff>101600</xdr:colOff>
      <xdr:row>16</xdr:row>
      <xdr:rowOff>31527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41704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73640</xdr:rowOff>
    </xdr:from>
    <xdr:to>
      <xdr:col>22</xdr:col>
      <xdr:colOff>165100</xdr:colOff>
      <xdr:row>17</xdr:row>
      <xdr:rowOff>3790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10455</xdr:rowOff>
    </xdr:from>
    <xdr:to>
      <xdr:col>19</xdr:col>
      <xdr:colOff>38100</xdr:colOff>
      <xdr:row>16</xdr:row>
      <xdr:rowOff>112055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122232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126751</xdr:rowOff>
    </xdr:from>
    <xdr:to>
      <xdr:col>15</xdr:col>
      <xdr:colOff>101600</xdr:colOff>
      <xdr:row>17</xdr:row>
      <xdr:rowOff>56901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7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67078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112304</xdr:rowOff>
    </xdr:from>
    <xdr:to>
      <xdr:col>29</xdr:col>
      <xdr:colOff>127000</xdr:colOff>
      <xdr:row>37</xdr:row>
      <xdr:rowOff>218342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65554"/>
          <a:ext cx="647700" cy="27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218342</xdr:rowOff>
    </xdr:from>
    <xdr:to>
      <xdr:col>26</xdr:col>
      <xdr:colOff>50800</xdr:colOff>
      <xdr:row>37</xdr:row>
      <xdr:rowOff>312199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3042"/>
          <a:ext cx="698500" cy="93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206880</xdr:rowOff>
    </xdr:from>
    <xdr:to>
      <xdr:col>22</xdr:col>
      <xdr:colOff>114300</xdr:colOff>
      <xdr:row>37</xdr:row>
      <xdr:rowOff>312199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1580"/>
          <a:ext cx="698500" cy="10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198225</xdr:rowOff>
    </xdr:from>
    <xdr:to>
      <xdr:col>18</xdr:col>
      <xdr:colOff>177800</xdr:colOff>
      <xdr:row>37</xdr:row>
      <xdr:rowOff>206880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2925"/>
          <a:ext cx="698500" cy="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61504</xdr:rowOff>
    </xdr:from>
    <xdr:to>
      <xdr:col>29</xdr:col>
      <xdr:colOff>177800</xdr:colOff>
      <xdr:row>36</xdr:row>
      <xdr:rowOff>163104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33581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167542</xdr:rowOff>
    </xdr:from>
    <xdr:to>
      <xdr:col>26</xdr:col>
      <xdr:colOff>101600</xdr:colOff>
      <xdr:row>37</xdr:row>
      <xdr:rowOff>269142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253919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261399</xdr:rowOff>
    </xdr:from>
    <xdr:to>
      <xdr:col>22</xdr:col>
      <xdr:colOff>165100</xdr:colOff>
      <xdr:row>38</xdr:row>
      <xdr:rowOff>20099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156080</xdr:rowOff>
    </xdr:from>
    <xdr:to>
      <xdr:col>19</xdr:col>
      <xdr:colOff>38100</xdr:colOff>
      <xdr:row>37</xdr:row>
      <xdr:rowOff>257680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242457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147425</xdr:rowOff>
    </xdr:from>
    <xdr:to>
      <xdr:col>15</xdr:col>
      <xdr:colOff>101600</xdr:colOff>
      <xdr:row>37</xdr:row>
      <xdr:rowOff>249025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233802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9131</xdr:rowOff>
    </xdr:from>
    <xdr:to>
      <xdr:col>24</xdr:col>
      <xdr:colOff>63500</xdr:colOff>
      <xdr:row>35</xdr:row>
      <xdr:rowOff>45974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8431"/>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45974</xdr:rowOff>
    </xdr:from>
    <xdr:to>
      <xdr:col>19</xdr:col>
      <xdr:colOff>177800</xdr:colOff>
      <xdr:row>35</xdr:row>
      <xdr:rowOff>86614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6724"/>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57899</xdr:rowOff>
    </xdr:from>
    <xdr:to>
      <xdr:col>15</xdr:col>
      <xdr:colOff>50800</xdr:colOff>
      <xdr:row>35</xdr:row>
      <xdr:rowOff>86614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8649"/>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57899</xdr:rowOff>
    </xdr:from>
    <xdr:to>
      <xdr:col>10</xdr:col>
      <xdr:colOff>114300</xdr:colOff>
      <xdr:row>35</xdr:row>
      <xdr:rowOff>138189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8649"/>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129781</xdr:rowOff>
    </xdr:from>
    <xdr:to>
      <xdr:col>24</xdr:col>
      <xdr:colOff>114300</xdr:colOff>
      <xdr:row>34</xdr:row>
      <xdr:rowOff>59931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152658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166624</xdr:rowOff>
    </xdr:from>
    <xdr:to>
      <xdr:col>20</xdr:col>
      <xdr:colOff>38100</xdr:colOff>
      <xdr:row>35</xdr:row>
      <xdr:rowOff>96774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87901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35814</xdr:rowOff>
    </xdr:from>
    <xdr:to>
      <xdr:col>15</xdr:col>
      <xdr:colOff>101600</xdr:colOff>
      <xdr:row>35</xdr:row>
      <xdr:rowOff>137414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128541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xdr:rowOff>
    </xdr:from>
    <xdr:to>
      <xdr:col>10</xdr:col>
      <xdr:colOff>165100</xdr:colOff>
      <xdr:row>35</xdr:row>
      <xdr:rowOff>108699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99826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87389</xdr:rowOff>
    </xdr:from>
    <xdr:to>
      <xdr:col>6</xdr:col>
      <xdr:colOff>38100</xdr:colOff>
      <xdr:row>36</xdr:row>
      <xdr:rowOff>17539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34066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142644</xdr:rowOff>
    </xdr:from>
    <xdr:to>
      <xdr:col>24</xdr:col>
      <xdr:colOff>63500</xdr:colOff>
      <xdr:row>56</xdr:row>
      <xdr:rowOff>140688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72394"/>
          <a:ext cx="8382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142644</xdr:rowOff>
    </xdr:from>
    <xdr:to>
      <xdr:col>19</xdr:col>
      <xdr:colOff>177800</xdr:colOff>
      <xdr:row>56</xdr:row>
      <xdr:rowOff>55475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2394"/>
          <a:ext cx="889000" cy="8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55475</xdr:rowOff>
    </xdr:from>
    <xdr:to>
      <xdr:col>15</xdr:col>
      <xdr:colOff>50800</xdr:colOff>
      <xdr:row>56</xdr:row>
      <xdr:rowOff>169263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6675"/>
          <a:ext cx="889000" cy="1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169263</xdr:rowOff>
    </xdr:from>
    <xdr:to>
      <xdr:col>10</xdr:col>
      <xdr:colOff>114300</xdr:colOff>
      <xdr:row>57</xdr:row>
      <xdr:rowOff>69062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0463"/>
          <a:ext cx="889000" cy="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89888</xdr:rowOff>
    </xdr:from>
    <xdr:to>
      <xdr:col>24</xdr:col>
      <xdr:colOff>114300</xdr:colOff>
      <xdr:row>57</xdr:row>
      <xdr:rowOff>20038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91844</xdr:rowOff>
    </xdr:from>
    <xdr:to>
      <xdr:col>20</xdr:col>
      <xdr:colOff>38100</xdr:colOff>
      <xdr:row>56</xdr:row>
      <xdr:rowOff>21994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38521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4675</xdr:rowOff>
    </xdr:from>
    <xdr:to>
      <xdr:col>15</xdr:col>
      <xdr:colOff>101600</xdr:colOff>
      <xdr:row>56</xdr:row>
      <xdr:rowOff>106275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122802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118463</xdr:rowOff>
    </xdr:from>
    <xdr:to>
      <xdr:col>10</xdr:col>
      <xdr:colOff>165100</xdr:colOff>
      <xdr:row>57</xdr:row>
      <xdr:rowOff>48613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65140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18262</xdr:rowOff>
    </xdr:from>
    <xdr:to>
      <xdr:col>6</xdr:col>
      <xdr:colOff>38100</xdr:colOff>
      <xdr:row>57</xdr:row>
      <xdr:rowOff>119862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136389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151862</xdr:rowOff>
    </xdr:from>
    <xdr:to>
      <xdr:col>24</xdr:col>
      <xdr:colOff>63500</xdr:colOff>
      <xdr:row>77</xdr:row>
      <xdr:rowOff>163452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3512"/>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163452</xdr:rowOff>
    </xdr:from>
    <xdr:to>
      <xdr:col>19</xdr:col>
      <xdr:colOff>177800</xdr:colOff>
      <xdr:row>77</xdr:row>
      <xdr:rowOff>168139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10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168139</xdr:rowOff>
    </xdr:from>
    <xdr:to>
      <xdr:col>15</xdr:col>
      <xdr:colOff>50800</xdr:colOff>
      <xdr:row>78</xdr:row>
      <xdr:rowOff>11272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9789"/>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11272</xdr:rowOff>
    </xdr:from>
    <xdr:to>
      <xdr:col>10</xdr:col>
      <xdr:colOff>114300</xdr:colOff>
      <xdr:row>78</xdr:row>
      <xdr:rowOff>35092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4372"/>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101062</xdr:rowOff>
    </xdr:from>
    <xdr:to>
      <xdr:col>24</xdr:col>
      <xdr:colOff>114300</xdr:colOff>
      <xdr:row>78</xdr:row>
      <xdr:rowOff>31212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112652</xdr:rowOff>
    </xdr:from>
    <xdr:to>
      <xdr:col>20</xdr:col>
      <xdr:colOff>38100</xdr:colOff>
      <xdr:row>78</xdr:row>
      <xdr:rowOff>42802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117339</xdr:rowOff>
    </xdr:from>
    <xdr:to>
      <xdr:col>15</xdr:col>
      <xdr:colOff>101600</xdr:colOff>
      <xdr:row>78</xdr:row>
      <xdr:rowOff>47489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131922</xdr:rowOff>
    </xdr:from>
    <xdr:to>
      <xdr:col>10</xdr:col>
      <xdr:colOff>165100</xdr:colOff>
      <xdr:row>78</xdr:row>
      <xdr:rowOff>62072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53199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155742</xdr:rowOff>
    </xdr:from>
    <xdr:to>
      <xdr:col>6</xdr:col>
      <xdr:colOff>38100</xdr:colOff>
      <xdr:row>78</xdr:row>
      <xdr:rowOff>85892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77019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88861</xdr:rowOff>
    </xdr:from>
    <xdr:to>
      <xdr:col>24</xdr:col>
      <xdr:colOff>63500</xdr:colOff>
      <xdr:row>97</xdr:row>
      <xdr:rowOff>18948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8061"/>
          <a:ext cx="8382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3594</xdr:rowOff>
    </xdr:from>
    <xdr:to>
      <xdr:col>19</xdr:col>
      <xdr:colOff>177800</xdr:colOff>
      <xdr:row>97</xdr:row>
      <xdr:rowOff>18948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62794"/>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3594</xdr:rowOff>
    </xdr:from>
    <xdr:to>
      <xdr:col>15</xdr:col>
      <xdr:colOff>50800</xdr:colOff>
      <xdr:row>98</xdr:row>
      <xdr:rowOff>17171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2794"/>
          <a:ext cx="889000" cy="3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17171</xdr:rowOff>
    </xdr:from>
    <xdr:to>
      <xdr:col>10</xdr:col>
      <xdr:colOff>114300</xdr:colOff>
      <xdr:row>98</xdr:row>
      <xdr:rowOff>47980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927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38061</xdr:rowOff>
    </xdr:from>
    <xdr:to>
      <xdr:col>24</xdr:col>
      <xdr:colOff>114300</xdr:colOff>
      <xdr:row>96</xdr:row>
      <xdr:rowOff>139661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139598</xdr:rowOff>
    </xdr:from>
    <xdr:to>
      <xdr:col>20</xdr:col>
      <xdr:colOff>38100</xdr:colOff>
      <xdr:row>97</xdr:row>
      <xdr:rowOff>69748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60875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124244</xdr:rowOff>
    </xdr:from>
    <xdr:to>
      <xdr:col>15</xdr:col>
      <xdr:colOff>101600</xdr:colOff>
      <xdr:row>96</xdr:row>
      <xdr:rowOff>54394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45521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0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137821</xdr:rowOff>
    </xdr:from>
    <xdr:to>
      <xdr:col>10</xdr:col>
      <xdr:colOff>165100</xdr:colOff>
      <xdr:row>98</xdr:row>
      <xdr:rowOff>67971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59098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168630</xdr:rowOff>
    </xdr:from>
    <xdr:to>
      <xdr:col>6</xdr:col>
      <xdr:colOff>38100</xdr:colOff>
      <xdr:row>98</xdr:row>
      <xdr:rowOff>98780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89907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155288</xdr:rowOff>
    </xdr:from>
    <xdr:to>
      <xdr:col>55</xdr:col>
      <xdr:colOff>0</xdr:colOff>
      <xdr:row>36</xdr:row>
      <xdr:rowOff>112573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6038"/>
          <a:ext cx="8382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155288</xdr:rowOff>
    </xdr:from>
    <xdr:to>
      <xdr:col>50</xdr:col>
      <xdr:colOff>114300</xdr:colOff>
      <xdr:row>37</xdr:row>
      <xdr:rowOff>63740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56038"/>
          <a:ext cx="889000" cy="2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41691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3596</xdr:rowOff>
    </xdr:from>
    <xdr:to>
      <xdr:col>45</xdr:col>
      <xdr:colOff>177800</xdr:colOff>
      <xdr:row>37</xdr:row>
      <xdr:rowOff>63740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18546"/>
          <a:ext cx="889000" cy="10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3596</xdr:rowOff>
    </xdr:from>
    <xdr:to>
      <xdr:col>41</xdr:col>
      <xdr:colOff>50800</xdr:colOff>
      <xdr:row>37</xdr:row>
      <xdr:rowOff>126452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18546"/>
          <a:ext cx="889000" cy="11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61773</xdr:rowOff>
    </xdr:from>
    <xdr:to>
      <xdr:col>55</xdr:col>
      <xdr:colOff>50800</xdr:colOff>
      <xdr:row>36</xdr:row>
      <xdr:rowOff>163373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104488</xdr:rowOff>
    </xdr:from>
    <xdr:to>
      <xdr:col>50</xdr:col>
      <xdr:colOff>165100</xdr:colOff>
      <xdr:row>36</xdr:row>
      <xdr:rowOff>34638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51165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12940</xdr:rowOff>
    </xdr:from>
    <xdr:to>
      <xdr:col>46</xdr:col>
      <xdr:colOff>38100</xdr:colOff>
      <xdr:row>37</xdr:row>
      <xdr:rowOff>114540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105667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124246</xdr:rowOff>
    </xdr:from>
    <xdr:to>
      <xdr:col>41</xdr:col>
      <xdr:colOff>101600</xdr:colOff>
      <xdr:row>31</xdr:row>
      <xdr:rowOff>54396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45523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6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75652</xdr:rowOff>
    </xdr:from>
    <xdr:to>
      <xdr:col>36</xdr:col>
      <xdr:colOff>165100</xdr:colOff>
      <xdr:row>38</xdr:row>
      <xdr:rowOff>5802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168379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100348</xdr:rowOff>
    </xdr:from>
    <xdr:to>
      <xdr:col>55</xdr:col>
      <xdr:colOff>0</xdr:colOff>
      <xdr:row>58</xdr:row>
      <xdr:rowOff>2043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2998"/>
          <a:ext cx="8382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2043</xdr:rowOff>
    </xdr:from>
    <xdr:to>
      <xdr:col>50</xdr:col>
      <xdr:colOff>114300</xdr:colOff>
      <xdr:row>58</xdr:row>
      <xdr:rowOff>23754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46143"/>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23754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8965"/>
          <a:ext cx="889000" cy="1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26315</xdr:rowOff>
    </xdr:from>
    <xdr:to>
      <xdr:col>41</xdr:col>
      <xdr:colOff>50800</xdr:colOff>
      <xdr:row>58</xdr:row>
      <xdr:rowOff>34930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8965"/>
          <a:ext cx="889000" cy="18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49548</xdr:rowOff>
    </xdr:from>
    <xdr:to>
      <xdr:col>55</xdr:col>
      <xdr:colOff>50800</xdr:colOff>
      <xdr:row>57</xdr:row>
      <xdr:rowOff>151148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27975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122693</xdr:rowOff>
    </xdr:from>
    <xdr:to>
      <xdr:col>50</xdr:col>
      <xdr:colOff>165100</xdr:colOff>
      <xdr:row>58</xdr:row>
      <xdr:rowOff>52843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144404</xdr:rowOff>
    </xdr:from>
    <xdr:to>
      <xdr:col>46</xdr:col>
      <xdr:colOff>38100</xdr:colOff>
      <xdr:row>58</xdr:row>
      <xdr:rowOff>74554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65681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146965</xdr:rowOff>
    </xdr:from>
    <xdr:to>
      <xdr:col>41</xdr:col>
      <xdr:colOff>101600</xdr:colOff>
      <xdr:row>57</xdr:row>
      <xdr:rowOff>77115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68242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155580</xdr:rowOff>
    </xdr:from>
    <xdr:to>
      <xdr:col>36</xdr:col>
      <xdr:colOff>165100</xdr:colOff>
      <xdr:row>58</xdr:row>
      <xdr:rowOff>85730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85990</xdr:rowOff>
    </xdr:from>
    <xdr:to>
      <xdr:col>55</xdr:col>
      <xdr:colOff>0</xdr:colOff>
      <xdr:row>78</xdr:row>
      <xdr:rowOff>112159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9090"/>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66918</xdr:rowOff>
    </xdr:from>
    <xdr:to>
      <xdr:col>50</xdr:col>
      <xdr:colOff>114300</xdr:colOff>
      <xdr:row>78</xdr:row>
      <xdr:rowOff>112159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40018"/>
          <a:ext cx="8890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88145</xdr:rowOff>
    </xdr:from>
    <xdr:to>
      <xdr:col>45</xdr:col>
      <xdr:colOff>177800</xdr:colOff>
      <xdr:row>78</xdr:row>
      <xdr:rowOff>66918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89795"/>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88145</xdr:rowOff>
    </xdr:from>
    <xdr:to>
      <xdr:col>41</xdr:col>
      <xdr:colOff>50800</xdr:colOff>
      <xdr:row>78</xdr:row>
      <xdr:rowOff>159958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89795"/>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35190</xdr:rowOff>
    </xdr:from>
    <xdr:to>
      <xdr:col>55</xdr:col>
      <xdr:colOff>50800</xdr:colOff>
      <xdr:row>78</xdr:row>
      <xdr:rowOff>136790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13617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61359</xdr:rowOff>
    </xdr:from>
    <xdr:to>
      <xdr:col>50</xdr:col>
      <xdr:colOff>165100</xdr:colOff>
      <xdr:row>78</xdr:row>
      <xdr:rowOff>162959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16118</xdr:rowOff>
    </xdr:from>
    <xdr:to>
      <xdr:col>46</xdr:col>
      <xdr:colOff>38100</xdr:colOff>
      <xdr:row>78</xdr:row>
      <xdr:rowOff>117718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108845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37345</xdr:rowOff>
    </xdr:from>
    <xdr:to>
      <xdr:col>41</xdr:col>
      <xdr:colOff>101600</xdr:colOff>
      <xdr:row>77</xdr:row>
      <xdr:rowOff>138945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155472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109158</xdr:rowOff>
    </xdr:from>
    <xdr:to>
      <xdr:col>36</xdr:col>
      <xdr:colOff>165100</xdr:colOff>
      <xdr:row>79</xdr:row>
      <xdr:rowOff>39308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30435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157327</xdr:rowOff>
    </xdr:from>
    <xdr:to>
      <xdr:col>55</xdr:col>
      <xdr:colOff>0</xdr:colOff>
      <xdr:row>97</xdr:row>
      <xdr:rowOff>87249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16527"/>
          <a:ext cx="838200" cy="10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87249</xdr:rowOff>
    </xdr:from>
    <xdr:to>
      <xdr:col>50</xdr:col>
      <xdr:colOff>114300</xdr:colOff>
      <xdr:row>98</xdr:row>
      <xdr:rowOff>13055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7899"/>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146532</xdr:rowOff>
    </xdr:from>
    <xdr:to>
      <xdr:col>45</xdr:col>
      <xdr:colOff>177800</xdr:colOff>
      <xdr:row>98</xdr:row>
      <xdr:rowOff>13055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77182"/>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146532</xdr:rowOff>
    </xdr:from>
    <xdr:to>
      <xdr:col>41</xdr:col>
      <xdr:colOff>50800</xdr:colOff>
      <xdr:row>98</xdr:row>
      <xdr:rowOff>21780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77182"/>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106527</xdr:rowOff>
    </xdr:from>
    <xdr:to>
      <xdr:col>55</xdr:col>
      <xdr:colOff>50800</xdr:colOff>
      <xdr:row>97</xdr:row>
      <xdr:rowOff>36677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84954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36449</xdr:rowOff>
    </xdr:from>
    <xdr:to>
      <xdr:col>50</xdr:col>
      <xdr:colOff>165100</xdr:colOff>
      <xdr:row>97</xdr:row>
      <xdr:rowOff>138049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133705</xdr:rowOff>
    </xdr:from>
    <xdr:to>
      <xdr:col>46</xdr:col>
      <xdr:colOff>38100</xdr:colOff>
      <xdr:row>98</xdr:row>
      <xdr:rowOff>63855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54982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95732</xdr:rowOff>
    </xdr:from>
    <xdr:to>
      <xdr:col>41</xdr:col>
      <xdr:colOff>101600</xdr:colOff>
      <xdr:row>98</xdr:row>
      <xdr:rowOff>25882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142430</xdr:rowOff>
    </xdr:from>
    <xdr:to>
      <xdr:col>36</xdr:col>
      <xdr:colOff>165100</xdr:colOff>
      <xdr:row>98</xdr:row>
      <xdr:rowOff>72580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63707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59804</xdr:rowOff>
    </xdr:from>
    <xdr:to>
      <xdr:col>85</xdr:col>
      <xdr:colOff>127000</xdr:colOff>
      <xdr:row>33</xdr:row>
      <xdr:rowOff>131813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5374754"/>
          <a:ext cx="8382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131813</xdr:rowOff>
    </xdr:from>
    <xdr:to>
      <xdr:col>81</xdr:col>
      <xdr:colOff>50800</xdr:colOff>
      <xdr:row>35</xdr:row>
      <xdr:rowOff>65557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789663"/>
          <a:ext cx="889000" cy="2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65557</xdr:rowOff>
    </xdr:from>
    <xdr:to>
      <xdr:col>76</xdr:col>
      <xdr:colOff>114300</xdr:colOff>
      <xdr:row>35</xdr:row>
      <xdr:rowOff>102286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066307"/>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102286</xdr:rowOff>
    </xdr:from>
    <xdr:to>
      <xdr:col>71</xdr:col>
      <xdr:colOff>177800</xdr:colOff>
      <xdr:row>37</xdr:row>
      <xdr:rowOff>42964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103036"/>
          <a:ext cx="8890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9004</xdr:rowOff>
    </xdr:from>
    <xdr:to>
      <xdr:col>85</xdr:col>
      <xdr:colOff>177800</xdr:colOff>
      <xdr:row>31</xdr:row>
      <xdr:rowOff>110604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3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133481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2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81013</xdr:rowOff>
    </xdr:from>
    <xdr:to>
      <xdr:col>81</xdr:col>
      <xdr:colOff>101600</xdr:colOff>
      <xdr:row>34</xdr:row>
      <xdr:rowOff>11163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7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27690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5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14757</xdr:rowOff>
    </xdr:from>
    <xdr:to>
      <xdr:col>76</xdr:col>
      <xdr:colOff>165100</xdr:colOff>
      <xdr:row>35</xdr:row>
      <xdr:rowOff>116357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132884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51486</xdr:rowOff>
    </xdr:from>
    <xdr:to>
      <xdr:col>72</xdr:col>
      <xdr:colOff>38100</xdr:colOff>
      <xdr:row>35</xdr:row>
      <xdr:rowOff>153086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0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169613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8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163614</xdr:rowOff>
    </xdr:from>
    <xdr:to>
      <xdr:col>67</xdr:col>
      <xdr:colOff>101600</xdr:colOff>
      <xdr:row>37</xdr:row>
      <xdr:rowOff>93764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110291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53366</xdr:rowOff>
    </xdr:from>
    <xdr:to>
      <xdr:col>85</xdr:col>
      <xdr:colOff>127000</xdr:colOff>
      <xdr:row>76</xdr:row>
      <xdr:rowOff>84162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83566"/>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84162</xdr:rowOff>
    </xdr:from>
    <xdr:to>
      <xdr:col>81</xdr:col>
      <xdr:colOff>50800</xdr:colOff>
      <xdr:row>76</xdr:row>
      <xdr:rowOff>114478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4362"/>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114478</xdr:rowOff>
    </xdr:from>
    <xdr:to>
      <xdr:col>76</xdr:col>
      <xdr:colOff>114300</xdr:colOff>
      <xdr:row>76</xdr:row>
      <xdr:rowOff>126315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4467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126315</xdr:rowOff>
    </xdr:from>
    <xdr:to>
      <xdr:col>71</xdr:col>
      <xdr:colOff>177800</xdr:colOff>
      <xdr:row>76</xdr:row>
      <xdr:rowOff>126873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56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2566</xdr:rowOff>
    </xdr:from>
    <xdr:to>
      <xdr:col>85</xdr:col>
      <xdr:colOff>177800</xdr:colOff>
      <xdr:row>76</xdr:row>
      <xdr:rowOff>104166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152443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33362</xdr:rowOff>
    </xdr:from>
    <xdr:to>
      <xdr:col>81</xdr:col>
      <xdr:colOff>101600</xdr:colOff>
      <xdr:row>76</xdr:row>
      <xdr:rowOff>134962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126089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63678</xdr:rowOff>
    </xdr:from>
    <xdr:to>
      <xdr:col>76</xdr:col>
      <xdr:colOff>165100</xdr:colOff>
      <xdr:row>76</xdr:row>
      <xdr:rowOff>165278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156405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75515</xdr:rowOff>
    </xdr:from>
    <xdr:to>
      <xdr:col>72</xdr:col>
      <xdr:colOff>38100</xdr:colOff>
      <xdr:row>77</xdr:row>
      <xdr:rowOff>5665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168242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76073</xdr:rowOff>
    </xdr:from>
    <xdr:to>
      <xdr:col>67</xdr:col>
      <xdr:colOff>101600</xdr:colOff>
      <xdr:row>77</xdr:row>
      <xdr:rowOff>6223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168800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87903</xdr:rowOff>
    </xdr:from>
    <xdr:to>
      <xdr:col>85</xdr:col>
      <xdr:colOff>127000</xdr:colOff>
      <xdr:row>98</xdr:row>
      <xdr:rowOff>108409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18553"/>
          <a:ext cx="8382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87903</xdr:rowOff>
    </xdr:from>
    <xdr:to>
      <xdr:col>81</xdr:col>
      <xdr:colOff>50800</xdr:colOff>
      <xdr:row>97</xdr:row>
      <xdr:rowOff>102992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1855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102992</xdr:rowOff>
    </xdr:from>
    <xdr:to>
      <xdr:col>76</xdr:col>
      <xdr:colOff>114300</xdr:colOff>
      <xdr:row>98</xdr:row>
      <xdr:rowOff>62506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3642"/>
          <a:ext cx="889000" cy="1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62506</xdr:rowOff>
    </xdr:from>
    <xdr:to>
      <xdr:col>71</xdr:col>
      <xdr:colOff>177800</xdr:colOff>
      <xdr:row>98</xdr:row>
      <xdr:rowOff>93779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6460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57609</xdr:rowOff>
    </xdr:from>
    <xdr:to>
      <xdr:col>85</xdr:col>
      <xdr:colOff>177800</xdr:colOff>
      <xdr:row>98</xdr:row>
      <xdr:rowOff>159209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143986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37103</xdr:rowOff>
    </xdr:from>
    <xdr:to>
      <xdr:col>81</xdr:col>
      <xdr:colOff>101600</xdr:colOff>
      <xdr:row>97</xdr:row>
      <xdr:rowOff>138703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52192</xdr:rowOff>
    </xdr:from>
    <xdr:to>
      <xdr:col>76</xdr:col>
      <xdr:colOff>165100</xdr:colOff>
      <xdr:row>97</xdr:row>
      <xdr:rowOff>153792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170319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11706</xdr:rowOff>
    </xdr:from>
    <xdr:to>
      <xdr:col>72</xdr:col>
      <xdr:colOff>38100</xdr:colOff>
      <xdr:row>98</xdr:row>
      <xdr:rowOff>113306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42979</xdr:rowOff>
    </xdr:from>
    <xdr:to>
      <xdr:col>67</xdr:col>
      <xdr:colOff>101600</xdr:colOff>
      <xdr:row>98</xdr:row>
      <xdr:rowOff>144579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135706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16583</xdr:rowOff>
    </xdr:from>
    <xdr:to>
      <xdr:col>116</xdr:col>
      <xdr:colOff>63500</xdr:colOff>
      <xdr:row>35</xdr:row>
      <xdr:rowOff>73537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331533"/>
          <a:ext cx="838200" cy="7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88004</xdr:rowOff>
    </xdr:from>
    <xdr:to>
      <xdr:col>111</xdr:col>
      <xdr:colOff>177800</xdr:colOff>
      <xdr:row>35</xdr:row>
      <xdr:rowOff>73537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917304"/>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88004</xdr:rowOff>
    </xdr:from>
    <xdr:to>
      <xdr:col>107</xdr:col>
      <xdr:colOff>50800</xdr:colOff>
      <xdr:row>36</xdr:row>
      <xdr:rowOff>167295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917304"/>
          <a:ext cx="889000" cy="4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167295</xdr:rowOff>
    </xdr:from>
    <xdr:to>
      <xdr:col>102</xdr:col>
      <xdr:colOff>114300</xdr:colOff>
      <xdr:row>38</xdr:row>
      <xdr:rowOff>23506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39495"/>
          <a:ext cx="889000" cy="1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137233</xdr:rowOff>
    </xdr:from>
    <xdr:to>
      <xdr:col>116</xdr:col>
      <xdr:colOff>114300</xdr:colOff>
      <xdr:row>31</xdr:row>
      <xdr:rowOff>67383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90260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2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22737</xdr:rowOff>
    </xdr:from>
    <xdr:to>
      <xdr:col>112</xdr:col>
      <xdr:colOff>38100</xdr:colOff>
      <xdr:row>35</xdr:row>
      <xdr:rowOff>124337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140864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7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37204</xdr:rowOff>
    </xdr:from>
    <xdr:to>
      <xdr:col>107</xdr:col>
      <xdr:colOff>101600</xdr:colOff>
      <xdr:row>34</xdr:row>
      <xdr:rowOff>138804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8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155331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6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116495</xdr:rowOff>
    </xdr:from>
    <xdr:to>
      <xdr:col>102</xdr:col>
      <xdr:colOff>165100</xdr:colOff>
      <xdr:row>37</xdr:row>
      <xdr:rowOff>46645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63172</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144156</xdr:rowOff>
    </xdr:from>
    <xdr:to>
      <xdr:col>98</xdr:col>
      <xdr:colOff>38100</xdr:colOff>
      <xdr:row>38</xdr:row>
      <xdr:rowOff>74306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90833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156845</xdr:rowOff>
    </xdr:from>
    <xdr:to>
      <xdr:col>116</xdr:col>
      <xdr:colOff>63500</xdr:colOff>
      <xdr:row>57</xdr:row>
      <xdr:rowOff>73901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586595"/>
          <a:ext cx="838200" cy="2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73901</xdr:rowOff>
    </xdr:from>
    <xdr:to>
      <xdr:col>111</xdr:col>
      <xdr:colOff>177800</xdr:colOff>
      <xdr:row>57</xdr:row>
      <xdr:rowOff>76950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4655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76950</xdr:rowOff>
    </xdr:from>
    <xdr:to>
      <xdr:col>107</xdr:col>
      <xdr:colOff>50800</xdr:colOff>
      <xdr:row>57</xdr:row>
      <xdr:rowOff>77559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4960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171056</xdr:rowOff>
    </xdr:from>
    <xdr:to>
      <xdr:col>102</xdr:col>
      <xdr:colOff>114300</xdr:colOff>
      <xdr:row>57</xdr:row>
      <xdr:rowOff>77559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429356"/>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106045</xdr:rowOff>
    </xdr:from>
    <xdr:to>
      <xdr:col>116</xdr:col>
      <xdr:colOff>114300</xdr:colOff>
      <xdr:row>56</xdr:row>
      <xdr:rowOff>36195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128922</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8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23101</xdr:rowOff>
    </xdr:from>
    <xdr:to>
      <xdr:col>112</xdr:col>
      <xdr:colOff>38100</xdr:colOff>
      <xdr:row>57</xdr:row>
      <xdr:rowOff>124701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141228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26150</xdr:rowOff>
    </xdr:from>
    <xdr:to>
      <xdr:col>107</xdr:col>
      <xdr:colOff>101600</xdr:colOff>
      <xdr:row>57</xdr:row>
      <xdr:rowOff>127750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144277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26759</xdr:rowOff>
    </xdr:from>
    <xdr:to>
      <xdr:col>102</xdr:col>
      <xdr:colOff>165100</xdr:colOff>
      <xdr:row>57</xdr:row>
      <xdr:rowOff>128359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144886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7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120256</xdr:rowOff>
    </xdr:from>
    <xdr:to>
      <xdr:col>98</xdr:col>
      <xdr:colOff>38100</xdr:colOff>
      <xdr:row>55</xdr:row>
      <xdr:rowOff>50406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3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66933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1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167932</xdr:rowOff>
    </xdr:from>
    <xdr:to>
      <xdr:col>116</xdr:col>
      <xdr:colOff>63500</xdr:colOff>
      <xdr:row>76</xdr:row>
      <xdr:rowOff>38125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26682"/>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38125</xdr:rowOff>
    </xdr:from>
    <xdr:to>
      <xdr:col>111</xdr:col>
      <xdr:colOff>177800</xdr:colOff>
      <xdr:row>76</xdr:row>
      <xdr:rowOff>51633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68325"/>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51633</xdr:rowOff>
    </xdr:from>
    <xdr:to>
      <xdr:col>107</xdr:col>
      <xdr:colOff>50800</xdr:colOff>
      <xdr:row>76</xdr:row>
      <xdr:rowOff>75825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81833"/>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75825</xdr:rowOff>
    </xdr:from>
    <xdr:to>
      <xdr:col>102</xdr:col>
      <xdr:colOff>114300</xdr:colOff>
      <xdr:row>76</xdr:row>
      <xdr:rowOff>128099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06025"/>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117132</xdr:rowOff>
    </xdr:from>
    <xdr:to>
      <xdr:col>116</xdr:col>
      <xdr:colOff>114300</xdr:colOff>
      <xdr:row>76</xdr:row>
      <xdr:rowOff>47282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140009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158775</xdr:rowOff>
    </xdr:from>
    <xdr:to>
      <xdr:col>112</xdr:col>
      <xdr:colOff>38100</xdr:colOff>
      <xdr:row>76</xdr:row>
      <xdr:rowOff>88925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xdr:rowOff>
    </xdr:from>
    <xdr:to>
      <xdr:col>107</xdr:col>
      <xdr:colOff>101600</xdr:colOff>
      <xdr:row>76</xdr:row>
      <xdr:rowOff>102433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118959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25025</xdr:rowOff>
    </xdr:from>
    <xdr:to>
      <xdr:col>102</xdr:col>
      <xdr:colOff>165100</xdr:colOff>
      <xdr:row>76</xdr:row>
      <xdr:rowOff>126625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143153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77299</xdr:rowOff>
    </xdr:from>
    <xdr:to>
      <xdr:col>98</xdr:col>
      <xdr:colOff>38100</xdr:colOff>
      <xdr:row>77</xdr:row>
      <xdr:rowOff>7449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170026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611,238</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円となっており、類似団体を上回っている。人件費・扶助費・公債費の合計である義務的経費は、</a:t>
          </a:r>
          <a:r>
            <a:rPr kumimoji="1" lang="en-US" altLang="ja-JP" sz="1300">
              <a:latin typeface="ＭＳ Ｐゴシック" panose="020B0600070205080204" pitchFamily="50" charset="-128"/>
              <a:ea typeface="ＭＳ Ｐゴシック" panose="020B0600070205080204" pitchFamily="50" charset="-128"/>
            </a:rPr>
            <a:t>237,082</a:t>
          </a:r>
          <a:r>
            <a:rPr kumimoji="1" lang="ja-JP" altLang="en-US" sz="1300">
              <a:latin typeface="ＭＳ Ｐゴシック" panose="020B0600070205080204" pitchFamily="50" charset="-128"/>
              <a:ea typeface="ＭＳ Ｐゴシック" panose="020B0600070205080204" pitchFamily="50" charset="-128"/>
            </a:rPr>
            <a:t>円であり、類似団体の平均である</a:t>
          </a:r>
          <a:r>
            <a:rPr kumimoji="1" lang="en-US" altLang="ja-JP" sz="1300">
              <a:latin typeface="ＭＳ Ｐゴシック" panose="020B0600070205080204" pitchFamily="50" charset="-128"/>
              <a:ea typeface="ＭＳ Ｐゴシック" panose="020B0600070205080204" pitchFamily="50" charset="-128"/>
            </a:rPr>
            <a:t>248,985</a:t>
          </a:r>
          <a:r>
            <a:rPr kumimoji="1" lang="ja-JP" altLang="en-US" sz="1300">
              <a:latin typeface="ＭＳ Ｐゴシック" panose="020B0600070205080204" pitchFamily="50" charset="-128"/>
              <a:ea typeface="ＭＳ Ｐゴシック" panose="020B0600070205080204" pitchFamily="50" charset="-128"/>
            </a:rPr>
            <a:t>円を下回っている。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類似団体との比較では、人件費、災害復旧費、投資及び出資金が大きく上回っている。人件費については、白石市外二町組合解散に伴う退職手当組合負担金の支出があったため一時的に増加した。</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年度より病院事業会計を新たに設置し、その公債費に充てるための出資金が新たに発生することとなり大きく増加したため、類似団体を上回っている。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月に発生した福島県沖地震による災害復旧事業を実施し、大きく増加した。</a:t>
          </a:r>
        </a:p>
        <a:p>
          <a:r>
            <a:rPr kumimoji="1" lang="ja-JP" altLang="en-US" sz="1300">
              <a:latin typeface="ＭＳ Ｐゴシック" panose="020B0600070205080204" pitchFamily="50" charset="-128"/>
              <a:ea typeface="ＭＳ Ｐゴシック" panose="020B0600070205080204" pitchFamily="50" charset="-128"/>
            </a:rPr>
            <a:t>　今後は、スマートインターチェンジや道の駅整備事業、認定こども園・子育て拠点施設整備事業、公共施設の長寿命化事業など普通建設事業費の増加が見込まれており、それらに伴いその財源となる地方債の発行が増加するため、公債費の増加が見込まれるところである。公共施設の長寿命化事業については、公共施設等総合管理計画に基づき、計画的なマネジメント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149987</xdr:rowOff>
    </xdr:from>
    <xdr:to>
      <xdr:col>24</xdr:col>
      <xdr:colOff>63500</xdr:colOff>
      <xdr:row>34</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928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155321</xdr:rowOff>
    </xdr:from>
    <xdr:to>
      <xdr:col>19</xdr:col>
      <xdr:colOff>177800</xdr:colOff>
      <xdr:row>34</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46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130937</xdr:rowOff>
    </xdr:from>
    <xdr:to>
      <xdr:col>15</xdr:col>
      <xdr:colOff>50800</xdr:colOff>
      <xdr:row>34</xdr:row>
      <xdr:rowOff>155321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023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92075</xdr:rowOff>
    </xdr:from>
    <xdr:to>
      <xdr:col>10</xdr:col>
      <xdr:colOff>114300</xdr:colOff>
      <xdr:row>34</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137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99187</xdr:rowOff>
    </xdr:from>
    <xdr:to>
      <xdr:col>24</xdr:col>
      <xdr:colOff>114300</xdr:colOff>
      <xdr:row>35</xdr:row>
      <xdr:rowOff>29337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122064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104521</xdr:rowOff>
    </xdr:from>
    <xdr:to>
      <xdr:col>15</xdr:col>
      <xdr:colOff>101600</xdr:colOff>
      <xdr:row>35</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80137</xdr:rowOff>
    </xdr:from>
    <xdr:to>
      <xdr:col>10</xdr:col>
      <xdr:colOff>165100</xdr:colOff>
      <xdr:row>35</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41275</xdr:rowOff>
    </xdr:from>
    <xdr:to>
      <xdr:col>6</xdr:col>
      <xdr:colOff>38100</xdr:colOff>
      <xdr:row>34</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159402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133993</xdr:rowOff>
    </xdr:from>
    <xdr:to>
      <xdr:col>24</xdr:col>
      <xdr:colOff>63500</xdr:colOff>
      <xdr:row>57</xdr:row>
      <xdr:rowOff>56245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5193"/>
          <a:ext cx="838200" cy="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133993</xdr:rowOff>
    </xdr:from>
    <xdr:to>
      <xdr:col>19</xdr:col>
      <xdr:colOff>177800</xdr:colOff>
      <xdr:row>56</xdr:row>
      <xdr:rowOff>140016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35193"/>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38552</xdr:rowOff>
    </xdr:from>
    <xdr:to>
      <xdr:col>15</xdr:col>
      <xdr:colOff>50800</xdr:colOff>
      <xdr:row>56</xdr:row>
      <xdr:rowOff>140016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8302"/>
          <a:ext cx="889000" cy="27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38552</xdr:rowOff>
    </xdr:from>
    <xdr:to>
      <xdr:col>10</xdr:col>
      <xdr:colOff>114300</xdr:colOff>
      <xdr:row>57</xdr:row>
      <xdr:rowOff>101932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8302"/>
          <a:ext cx="889000" cy="4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5445</xdr:rowOff>
    </xdr:from>
    <xdr:to>
      <xdr:col>24</xdr:col>
      <xdr:colOff>114300</xdr:colOff>
      <xdr:row>57</xdr:row>
      <xdr:rowOff>107045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83193</xdr:rowOff>
    </xdr:from>
    <xdr:to>
      <xdr:col>20</xdr:col>
      <xdr:colOff>38100</xdr:colOff>
      <xdr:row>57</xdr:row>
      <xdr:rowOff>13343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89216</xdr:rowOff>
    </xdr:from>
    <xdr:to>
      <xdr:col>15</xdr:col>
      <xdr:colOff>101600</xdr:colOff>
      <xdr:row>57</xdr:row>
      <xdr:rowOff>19366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159202</xdr:rowOff>
    </xdr:from>
    <xdr:to>
      <xdr:col>10</xdr:col>
      <xdr:colOff>165100</xdr:colOff>
      <xdr:row>55</xdr:row>
      <xdr:rowOff>89352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80479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51132</xdr:rowOff>
    </xdr:from>
    <xdr:to>
      <xdr:col>6</xdr:col>
      <xdr:colOff>38100</xdr:colOff>
      <xdr:row>57</xdr:row>
      <xdr:rowOff>152732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148724</xdr:rowOff>
    </xdr:from>
    <xdr:to>
      <xdr:col>24</xdr:col>
      <xdr:colOff>63500</xdr:colOff>
      <xdr:row>76</xdr:row>
      <xdr:rowOff>74124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7474"/>
          <a:ext cx="8382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20393</xdr:rowOff>
    </xdr:from>
    <xdr:to>
      <xdr:col>19</xdr:col>
      <xdr:colOff>177800</xdr:colOff>
      <xdr:row>76</xdr:row>
      <xdr:rowOff>74124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0593"/>
          <a:ext cx="889000" cy="5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20393</xdr:rowOff>
    </xdr:from>
    <xdr:to>
      <xdr:col>15</xdr:col>
      <xdr:colOff>50800</xdr:colOff>
      <xdr:row>77</xdr:row>
      <xdr:rowOff>42839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0593"/>
          <a:ext cx="889000" cy="19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42839</xdr:rowOff>
    </xdr:from>
    <xdr:to>
      <xdr:col>10</xdr:col>
      <xdr:colOff>114300</xdr:colOff>
      <xdr:row>78</xdr:row>
      <xdr:rowOff>17442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489"/>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97924</xdr:rowOff>
    </xdr:from>
    <xdr:to>
      <xdr:col>24</xdr:col>
      <xdr:colOff>114300</xdr:colOff>
      <xdr:row>76</xdr:row>
      <xdr:rowOff>28074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23324</xdr:rowOff>
    </xdr:from>
    <xdr:to>
      <xdr:col>20</xdr:col>
      <xdr:colOff>38100</xdr:colOff>
      <xdr:row>76</xdr:row>
      <xdr:rowOff>124924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141043</xdr:rowOff>
    </xdr:from>
    <xdr:to>
      <xdr:col>15</xdr:col>
      <xdr:colOff>101600</xdr:colOff>
      <xdr:row>76</xdr:row>
      <xdr:rowOff>71193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62320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163489</xdr:rowOff>
    </xdr:from>
    <xdr:to>
      <xdr:col>10</xdr:col>
      <xdr:colOff>165100</xdr:colOff>
      <xdr:row>77</xdr:row>
      <xdr:rowOff>93639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138092</xdr:rowOff>
    </xdr:from>
    <xdr:to>
      <xdr:col>6</xdr:col>
      <xdr:colOff>38100</xdr:colOff>
      <xdr:row>78</xdr:row>
      <xdr:rowOff>68242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59369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138615</xdr:rowOff>
    </xdr:from>
    <xdr:to>
      <xdr:col>24</xdr:col>
      <xdr:colOff>63500</xdr:colOff>
      <xdr:row>90</xdr:row>
      <xdr:rowOff>71653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7665"/>
          <a:ext cx="838200" cy="1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71653</xdr:rowOff>
    </xdr:from>
    <xdr:to>
      <xdr:col>19</xdr:col>
      <xdr:colOff>177800</xdr:colOff>
      <xdr:row>93</xdr:row>
      <xdr:rowOff>10522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02153"/>
          <a:ext cx="889000" cy="4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10522</xdr:rowOff>
    </xdr:from>
    <xdr:to>
      <xdr:col>15</xdr:col>
      <xdr:colOff>50800</xdr:colOff>
      <xdr:row>95</xdr:row>
      <xdr:rowOff>86207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55372"/>
          <a:ext cx="889000" cy="4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62091</xdr:rowOff>
    </xdr:from>
    <xdr:to>
      <xdr:col>10</xdr:col>
      <xdr:colOff>114300</xdr:colOff>
      <xdr:row>95</xdr:row>
      <xdr:rowOff>86207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4984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87815</xdr:rowOff>
    </xdr:from>
    <xdr:to>
      <xdr:col>24</xdr:col>
      <xdr:colOff>114300</xdr:colOff>
      <xdr:row>90</xdr:row>
      <xdr:rowOff>17965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40842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2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20853</xdr:rowOff>
    </xdr:from>
    <xdr:to>
      <xdr:col>20</xdr:col>
      <xdr:colOff>38100</xdr:colOff>
      <xdr:row>90</xdr:row>
      <xdr:rowOff>122453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138980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2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131172</xdr:rowOff>
    </xdr:from>
    <xdr:to>
      <xdr:col>15</xdr:col>
      <xdr:colOff>101600</xdr:colOff>
      <xdr:row>93</xdr:row>
      <xdr:rowOff>61322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35407</xdr:rowOff>
    </xdr:from>
    <xdr:to>
      <xdr:col>10</xdr:col>
      <xdr:colOff>165100</xdr:colOff>
      <xdr:row>95</xdr:row>
      <xdr:rowOff>137007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11291</xdr:rowOff>
    </xdr:from>
    <xdr:to>
      <xdr:col>6</xdr:col>
      <xdr:colOff>38100</xdr:colOff>
      <xdr:row>95</xdr:row>
      <xdr:rowOff>112891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129418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88102</xdr:rowOff>
    </xdr:from>
    <xdr:to>
      <xdr:col>55</xdr:col>
      <xdr:colOff>0</xdr:colOff>
      <xdr:row>39</xdr:row>
      <xdr:rowOff>88428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465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85162</xdr:rowOff>
    </xdr:from>
    <xdr:to>
      <xdr:col>50</xdr:col>
      <xdr:colOff>114300</xdr:colOff>
      <xdr:row>39</xdr:row>
      <xdr:rowOff>88428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171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65568</xdr:rowOff>
    </xdr:from>
    <xdr:to>
      <xdr:col>45</xdr:col>
      <xdr:colOff>177800</xdr:colOff>
      <xdr:row>39</xdr:row>
      <xdr:rowOff>85162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21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88755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52118"/>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37302</xdr:rowOff>
    </xdr:from>
    <xdr:to>
      <xdr:col>55</xdr:col>
      <xdr:colOff>50800</xdr:colOff>
      <xdr:row>39</xdr:row>
      <xdr:rowOff>138902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123679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8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34362</xdr:rowOff>
    </xdr:from>
    <xdr:to>
      <xdr:col>46</xdr:col>
      <xdr:colOff>38100</xdr:colOff>
      <xdr:row>39</xdr:row>
      <xdr:rowOff>135962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127089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37955</xdr:rowOff>
    </xdr:from>
    <xdr:to>
      <xdr:col>36</xdr:col>
      <xdr:colOff>165100</xdr:colOff>
      <xdr:row>39</xdr:row>
      <xdr:rowOff>139555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130682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146120</xdr:rowOff>
    </xdr:from>
    <xdr:to>
      <xdr:col>55</xdr:col>
      <xdr:colOff>0</xdr:colOff>
      <xdr:row>57</xdr:row>
      <xdr:rowOff>164979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1877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130061</xdr:rowOff>
    </xdr:from>
    <xdr:to>
      <xdr:col>50</xdr:col>
      <xdr:colOff>114300</xdr:colOff>
      <xdr:row>57</xdr:row>
      <xdr:rowOff>146120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271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85884</xdr:rowOff>
    </xdr:from>
    <xdr:to>
      <xdr:col>45</xdr:col>
      <xdr:colOff>177800</xdr:colOff>
      <xdr:row>57</xdr:row>
      <xdr:rowOff>130061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8534"/>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85884</xdr:rowOff>
    </xdr:from>
    <xdr:to>
      <xdr:col>41</xdr:col>
      <xdr:colOff>50800</xdr:colOff>
      <xdr:row>57</xdr:row>
      <xdr:rowOff>127356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8534"/>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114179</xdr:rowOff>
    </xdr:from>
    <xdr:to>
      <xdr:col>55</xdr:col>
      <xdr:colOff>50800</xdr:colOff>
      <xdr:row>58</xdr:row>
      <xdr:rowOff>44329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92606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95320</xdr:rowOff>
    </xdr:from>
    <xdr:to>
      <xdr:col>50</xdr:col>
      <xdr:colOff>165100</xdr:colOff>
      <xdr:row>58</xdr:row>
      <xdr:rowOff>25470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79261</xdr:rowOff>
    </xdr:from>
    <xdr:to>
      <xdr:col>46</xdr:col>
      <xdr:colOff>38100</xdr:colOff>
      <xdr:row>58</xdr:row>
      <xdr:rowOff>9411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35084</xdr:rowOff>
    </xdr:from>
    <xdr:to>
      <xdr:col>41</xdr:col>
      <xdr:colOff>101600</xdr:colOff>
      <xdr:row>57</xdr:row>
      <xdr:rowOff>136684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127811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76556</xdr:rowOff>
    </xdr:from>
    <xdr:to>
      <xdr:col>36</xdr:col>
      <xdr:colOff>165100</xdr:colOff>
      <xdr:row>58</xdr:row>
      <xdr:rowOff>6706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54470</xdr:rowOff>
    </xdr:from>
    <xdr:to>
      <xdr:col>55</xdr:col>
      <xdr:colOff>0</xdr:colOff>
      <xdr:row>77</xdr:row>
      <xdr:rowOff>4141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84670"/>
          <a:ext cx="8382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134080</xdr:rowOff>
    </xdr:from>
    <xdr:to>
      <xdr:col>50</xdr:col>
      <xdr:colOff>114300</xdr:colOff>
      <xdr:row>76</xdr:row>
      <xdr:rowOff>54470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92830"/>
          <a:ext cx="8890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134080</xdr:rowOff>
    </xdr:from>
    <xdr:to>
      <xdr:col>45</xdr:col>
      <xdr:colOff>177800</xdr:colOff>
      <xdr:row>76</xdr:row>
      <xdr:rowOff>69253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92830"/>
          <a:ext cx="889000" cy="1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16694</xdr:rowOff>
    </xdr:from>
    <xdr:to>
      <xdr:col>41</xdr:col>
      <xdr:colOff>50800</xdr:colOff>
      <xdr:row>76</xdr:row>
      <xdr:rowOff>69253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46894"/>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124791</xdr:rowOff>
    </xdr:from>
    <xdr:to>
      <xdr:col>55</xdr:col>
      <xdr:colOff>50800</xdr:colOff>
      <xdr:row>77</xdr:row>
      <xdr:rowOff>54941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147668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3670</xdr:rowOff>
    </xdr:from>
    <xdr:to>
      <xdr:col>50</xdr:col>
      <xdr:colOff>165100</xdr:colOff>
      <xdr:row>76</xdr:row>
      <xdr:rowOff>105270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121797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83280</xdr:rowOff>
    </xdr:from>
    <xdr:to>
      <xdr:col>46</xdr:col>
      <xdr:colOff>38100</xdr:colOff>
      <xdr:row>76</xdr:row>
      <xdr:rowOff>13430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29957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18453</xdr:rowOff>
    </xdr:from>
    <xdr:to>
      <xdr:col>41</xdr:col>
      <xdr:colOff>101600</xdr:colOff>
      <xdr:row>76</xdr:row>
      <xdr:rowOff>120053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136580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137344</xdr:rowOff>
    </xdr:from>
    <xdr:to>
      <xdr:col>36</xdr:col>
      <xdr:colOff>165100</xdr:colOff>
      <xdr:row>76</xdr:row>
      <xdr:rowOff>67494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84021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141439</xdr:rowOff>
    </xdr:from>
    <xdr:to>
      <xdr:col>55</xdr:col>
      <xdr:colOff>0</xdr:colOff>
      <xdr:row>98</xdr:row>
      <xdr:rowOff>31293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00639"/>
          <a:ext cx="838200" cy="2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31293</xdr:rowOff>
    </xdr:from>
    <xdr:to>
      <xdr:col>50</xdr:col>
      <xdr:colOff>114300</xdr:colOff>
      <xdr:row>98</xdr:row>
      <xdr:rowOff>37858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3393"/>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90894</xdr:rowOff>
    </xdr:from>
    <xdr:to>
      <xdr:col>45</xdr:col>
      <xdr:colOff>177800</xdr:colOff>
      <xdr:row>98</xdr:row>
      <xdr:rowOff>37858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21544"/>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90894</xdr:rowOff>
    </xdr:from>
    <xdr:to>
      <xdr:col>41</xdr:col>
      <xdr:colOff>50800</xdr:colOff>
      <xdr:row>99</xdr:row>
      <xdr:rowOff>125679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21544"/>
          <a:ext cx="889000" cy="3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90639</xdr:rowOff>
    </xdr:from>
    <xdr:to>
      <xdr:col>55</xdr:col>
      <xdr:colOff>50800</xdr:colOff>
      <xdr:row>97</xdr:row>
      <xdr:rowOff>20789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113516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151943</xdr:rowOff>
    </xdr:from>
    <xdr:to>
      <xdr:col>50</xdr:col>
      <xdr:colOff>165100</xdr:colOff>
      <xdr:row>98</xdr:row>
      <xdr:rowOff>82093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73220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158508</xdr:rowOff>
    </xdr:from>
    <xdr:to>
      <xdr:col>46</xdr:col>
      <xdr:colOff>38100</xdr:colOff>
      <xdr:row>98</xdr:row>
      <xdr:rowOff>88658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79785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40094</xdr:rowOff>
    </xdr:from>
    <xdr:to>
      <xdr:col>41</xdr:col>
      <xdr:colOff>101600</xdr:colOff>
      <xdr:row>97</xdr:row>
      <xdr:rowOff>141694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132821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74879</xdr:rowOff>
    </xdr:from>
    <xdr:to>
      <xdr:col>36</xdr:col>
      <xdr:colOff>165100</xdr:colOff>
      <xdr:row>100</xdr:row>
      <xdr:rowOff>5029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167606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85282</xdr:rowOff>
    </xdr:from>
    <xdr:to>
      <xdr:col>85</xdr:col>
      <xdr:colOff>127000</xdr:colOff>
      <xdr:row>38</xdr:row>
      <xdr:rowOff>91639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0382"/>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91639</xdr:rowOff>
    </xdr:from>
    <xdr:to>
      <xdr:col>81</xdr:col>
      <xdr:colOff>50800</xdr:colOff>
      <xdr:row>38</xdr:row>
      <xdr:rowOff>103679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673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74680</xdr:rowOff>
    </xdr:from>
    <xdr:to>
      <xdr:col>76</xdr:col>
      <xdr:colOff>114300</xdr:colOff>
      <xdr:row>38</xdr:row>
      <xdr:rowOff>103679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89780"/>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74680</xdr:rowOff>
    </xdr:from>
    <xdr:to>
      <xdr:col>71</xdr:col>
      <xdr:colOff>177800</xdr:colOff>
      <xdr:row>38</xdr:row>
      <xdr:rowOff>102841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89780"/>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34482</xdr:rowOff>
    </xdr:from>
    <xdr:to>
      <xdr:col>85</xdr:col>
      <xdr:colOff>177800</xdr:colOff>
      <xdr:row>38</xdr:row>
      <xdr:rowOff>136082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40839</xdr:rowOff>
    </xdr:from>
    <xdr:to>
      <xdr:col>81</xdr:col>
      <xdr:colOff>101600</xdr:colOff>
      <xdr:row>38</xdr:row>
      <xdr:rowOff>142439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133566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52879</xdr:rowOff>
    </xdr:from>
    <xdr:to>
      <xdr:col>76</xdr:col>
      <xdr:colOff>165100</xdr:colOff>
      <xdr:row>38</xdr:row>
      <xdr:rowOff>154479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145606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23880</xdr:rowOff>
    </xdr:from>
    <xdr:to>
      <xdr:col>72</xdr:col>
      <xdr:colOff>38100</xdr:colOff>
      <xdr:row>38</xdr:row>
      <xdr:rowOff>125480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52041</xdr:rowOff>
    </xdr:from>
    <xdr:to>
      <xdr:col>67</xdr:col>
      <xdr:colOff>101600</xdr:colOff>
      <xdr:row>38</xdr:row>
      <xdr:rowOff>153641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144768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1789</xdr:rowOff>
    </xdr:from>
    <xdr:to>
      <xdr:col>85</xdr:col>
      <xdr:colOff>127000</xdr:colOff>
      <xdr:row>58</xdr:row>
      <xdr:rowOff>65645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45889"/>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1789</xdr:rowOff>
    </xdr:from>
    <xdr:to>
      <xdr:col>81</xdr:col>
      <xdr:colOff>50800</xdr:colOff>
      <xdr:row>58</xdr:row>
      <xdr:rowOff>80547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45889"/>
          <a:ext cx="889000" cy="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42915</xdr:rowOff>
    </xdr:from>
    <xdr:to>
      <xdr:col>76</xdr:col>
      <xdr:colOff>114300</xdr:colOff>
      <xdr:row>58</xdr:row>
      <xdr:rowOff>80547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8701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42915</xdr:rowOff>
    </xdr:from>
    <xdr:to>
      <xdr:col>71</xdr:col>
      <xdr:colOff>177800</xdr:colOff>
      <xdr:row>58</xdr:row>
      <xdr:rowOff>98127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8701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14845</xdr:rowOff>
    </xdr:from>
    <xdr:to>
      <xdr:col>85</xdr:col>
      <xdr:colOff>177800</xdr:colOff>
      <xdr:row>58</xdr:row>
      <xdr:rowOff>116445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164722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122439</xdr:rowOff>
    </xdr:from>
    <xdr:to>
      <xdr:col>81</xdr:col>
      <xdr:colOff>101600</xdr:colOff>
      <xdr:row>58</xdr:row>
      <xdr:rowOff>52589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29747</xdr:rowOff>
    </xdr:from>
    <xdr:to>
      <xdr:col>76</xdr:col>
      <xdr:colOff>165100</xdr:colOff>
      <xdr:row>58</xdr:row>
      <xdr:rowOff>131347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122474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163565</xdr:rowOff>
    </xdr:from>
    <xdr:to>
      <xdr:col>72</xdr:col>
      <xdr:colOff>38100</xdr:colOff>
      <xdr:row>58</xdr:row>
      <xdr:rowOff>93715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84842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47327</xdr:rowOff>
    </xdr:from>
    <xdr:to>
      <xdr:col>67</xdr:col>
      <xdr:colOff>101600</xdr:colOff>
      <xdr:row>58</xdr:row>
      <xdr:rowOff>148927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140054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59804</xdr:rowOff>
    </xdr:from>
    <xdr:to>
      <xdr:col>85</xdr:col>
      <xdr:colOff>127000</xdr:colOff>
      <xdr:row>73</xdr:row>
      <xdr:rowOff>131814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232754"/>
          <a:ext cx="838200" cy="4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131814</xdr:rowOff>
    </xdr:from>
    <xdr:to>
      <xdr:col>81</xdr:col>
      <xdr:colOff>50800</xdr:colOff>
      <xdr:row>75</xdr:row>
      <xdr:rowOff>65557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47664"/>
          <a:ext cx="889000" cy="2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65557</xdr:rowOff>
    </xdr:from>
    <xdr:to>
      <xdr:col>76</xdr:col>
      <xdr:colOff>114300</xdr:colOff>
      <xdr:row>75</xdr:row>
      <xdr:rowOff>102286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924307"/>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102286</xdr:rowOff>
    </xdr:from>
    <xdr:to>
      <xdr:col>71</xdr:col>
      <xdr:colOff>177800</xdr:colOff>
      <xdr:row>77</xdr:row>
      <xdr:rowOff>42965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961036"/>
          <a:ext cx="889000" cy="2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9004</xdr:rowOff>
    </xdr:from>
    <xdr:to>
      <xdr:col>85</xdr:col>
      <xdr:colOff>177800</xdr:colOff>
      <xdr:row>71</xdr:row>
      <xdr:rowOff>110604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133481</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1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81014</xdr:rowOff>
    </xdr:from>
    <xdr:to>
      <xdr:col>81</xdr:col>
      <xdr:colOff>101600</xdr:colOff>
      <xdr:row>74</xdr:row>
      <xdr:rowOff>11164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5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27691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3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14757</xdr:rowOff>
    </xdr:from>
    <xdr:to>
      <xdr:col>76</xdr:col>
      <xdr:colOff>165100</xdr:colOff>
      <xdr:row>75</xdr:row>
      <xdr:rowOff>116357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132884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6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51486</xdr:rowOff>
    </xdr:from>
    <xdr:to>
      <xdr:col>72</xdr:col>
      <xdr:colOff>38100</xdr:colOff>
      <xdr:row>75</xdr:row>
      <xdr:rowOff>153085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169613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163615</xdr:rowOff>
    </xdr:from>
    <xdr:to>
      <xdr:col>67</xdr:col>
      <xdr:colOff>101600</xdr:colOff>
      <xdr:row>77</xdr:row>
      <xdr:rowOff>93765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110291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9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53366</xdr:rowOff>
    </xdr:from>
    <xdr:to>
      <xdr:col>85</xdr:col>
      <xdr:colOff>127000</xdr:colOff>
      <xdr:row>96</xdr:row>
      <xdr:rowOff>84162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12566"/>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84162</xdr:rowOff>
    </xdr:from>
    <xdr:to>
      <xdr:col>81</xdr:col>
      <xdr:colOff>50800</xdr:colOff>
      <xdr:row>96</xdr:row>
      <xdr:rowOff>114427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43362"/>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114427</xdr:rowOff>
    </xdr:from>
    <xdr:to>
      <xdr:col>76</xdr:col>
      <xdr:colOff>114300</xdr:colOff>
      <xdr:row>96</xdr:row>
      <xdr:rowOff>126315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7362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126315</xdr:rowOff>
    </xdr:from>
    <xdr:to>
      <xdr:col>71</xdr:col>
      <xdr:colOff>177800</xdr:colOff>
      <xdr:row>96</xdr:row>
      <xdr:rowOff>126873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85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2566</xdr:rowOff>
    </xdr:from>
    <xdr:to>
      <xdr:col>85</xdr:col>
      <xdr:colOff>177800</xdr:colOff>
      <xdr:row>96</xdr:row>
      <xdr:rowOff>104166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152443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33362</xdr:rowOff>
    </xdr:from>
    <xdr:to>
      <xdr:col>81</xdr:col>
      <xdr:colOff>101600</xdr:colOff>
      <xdr:row>96</xdr:row>
      <xdr:rowOff>134962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126089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63627</xdr:rowOff>
    </xdr:from>
    <xdr:to>
      <xdr:col>76</xdr:col>
      <xdr:colOff>165100</xdr:colOff>
      <xdr:row>96</xdr:row>
      <xdr:rowOff>165227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75515</xdr:rowOff>
    </xdr:from>
    <xdr:to>
      <xdr:col>72</xdr:col>
      <xdr:colOff>38100</xdr:colOff>
      <xdr:row>97</xdr:row>
      <xdr:rowOff>5665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168242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76073</xdr:rowOff>
    </xdr:from>
    <xdr:to>
      <xdr:col>67</xdr:col>
      <xdr:colOff>101600</xdr:colOff>
      <xdr:row>97</xdr:row>
      <xdr:rowOff>6223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168800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611,238</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円となっている。主な構成項目のうち衛生費、災害復旧費は類似団体平均を上回っており、教育費、公債費は、類似団体平均を下回っている。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月に発生した福島県沖を震源とする地震の災害復旧事業を実施したため、災害復旧費が住民一人当たり</a:t>
          </a:r>
          <a:r>
            <a:rPr kumimoji="1" lang="en-US" altLang="ja-JP" sz="1300">
              <a:latin typeface="ＭＳ Ｐゴシック" panose="020B0600070205080204" pitchFamily="50" charset="-128"/>
              <a:ea typeface="ＭＳ Ｐゴシック" panose="020B0600070205080204" pitchFamily="50" charset="-128"/>
            </a:rPr>
            <a:t>35,597</a:t>
          </a:r>
          <a:r>
            <a:rPr kumimoji="1" lang="ja-JP" altLang="en-US" sz="1300">
              <a:latin typeface="ＭＳ Ｐゴシック" panose="020B0600070205080204" pitchFamily="50" charset="-128"/>
              <a:ea typeface="ＭＳ Ｐゴシック" panose="020B0600070205080204" pitchFamily="50" charset="-128"/>
            </a:rPr>
            <a:t>円と前年度と比べて</a:t>
          </a:r>
          <a:r>
            <a:rPr kumimoji="1" lang="en-US" altLang="ja-JP" sz="1300">
              <a:latin typeface="ＭＳ Ｐゴシック" panose="020B0600070205080204" pitchFamily="50" charset="-128"/>
              <a:ea typeface="ＭＳ Ｐゴシック" panose="020B0600070205080204" pitchFamily="50" charset="-128"/>
            </a:rPr>
            <a:t>10,890</a:t>
          </a:r>
          <a:r>
            <a:rPr kumimoji="1" lang="ja-JP" altLang="en-US" sz="1300">
              <a:latin typeface="ＭＳ Ｐゴシック" panose="020B0600070205080204" pitchFamily="50" charset="-128"/>
              <a:ea typeface="ＭＳ Ｐゴシック" panose="020B0600070205080204" pitchFamily="50" charset="-128"/>
            </a:rPr>
            <a:t>円と大幅に増加している。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衛生費については、市立病院の運営開始に伴い、負担金や補助金が増加したこともあり、住民一人当たりのコストが類似団体を</a:t>
          </a:r>
          <a:r>
            <a:rPr kumimoji="1" lang="en-US" altLang="ja-JP" sz="1300">
              <a:latin typeface="ＭＳ Ｐゴシック" panose="020B0600070205080204" pitchFamily="50" charset="-128"/>
              <a:ea typeface="ＭＳ Ｐゴシック" panose="020B0600070205080204" pitchFamily="50" charset="-128"/>
            </a:rPr>
            <a:t>49,559</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年度は、財政調整基金から</a:t>
          </a:r>
          <a:r>
            <a:rPr kumimoji="1" lang="en-US" altLang="ja-JP" sz="1400">
              <a:latin typeface="ＭＳ ゴシック" pitchFamily="49" charset="-128"/>
              <a:ea typeface="ＭＳ ゴシック" pitchFamily="49" charset="-128"/>
            </a:rPr>
            <a:t>892</a:t>
          </a:r>
          <a:r>
            <a:rPr kumimoji="1" lang="ja-JP" altLang="en-US" sz="1400">
              <a:latin typeface="ＭＳ ゴシック" pitchFamily="49" charset="-128"/>
              <a:ea typeface="ＭＳ ゴシック" pitchFamily="49" charset="-128"/>
            </a:rPr>
            <a:t>百万円の取り崩しを行ったことから、実質単年度収支が大きくマイナスとなった。令和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月に発生した福島県沖を震源とする地震に係る災害復旧事業や白石市外二町組合の解散伴う退職手当負担金等を支出したことが主な要因である。基金残高は、前年度末から約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千万円の減となっているが、今後大型の公共事業が予定され、基金の枯渇も懸念されることから、類似団体の状況などと比較しながら、財政運営をする必要がある。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年度は一般会計黒字額が増加し、例年とほぼ同程度の水準となった。今後も適正な財政運営に努める。</a:t>
          </a:r>
        </a:p>
        <a:p>
          <a:r>
            <a:rPr kumimoji="1" lang="ja-JP" altLang="en-US" sz="1400">
              <a:latin typeface="ＭＳ ゴシック" pitchFamily="49" charset="-128"/>
              <a:ea typeface="ＭＳ ゴシック" pitchFamily="49" charset="-128"/>
            </a:rPr>
            <a:t>　特別会計、公営企業についても、引き続き健全な財政運営に努めていく。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年度は増加した。これは、一般会計の元利償還金や公営企業債の元利償還金に対する繰入金が増加したことが要因である。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元利償還金が増加することが見込まれる。</a:t>
          </a:r>
        </a:p>
        <a:p>
          <a:r>
            <a:rPr kumimoji="1" lang="ja-JP" altLang="en-US" sz="1400">
              <a:latin typeface="ＭＳ ゴシック" pitchFamily="49" charset="-128"/>
              <a:ea typeface="ＭＳ ゴシック" pitchFamily="49" charset="-128"/>
            </a:rPr>
            <a:t>　元利償還金が適正な水準になるよう、地方債の管理に努める。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年度以降は将来負担比率の分子がマイナスとなり、発生していない。</a:t>
          </a:r>
        </a:p>
        <a:p>
          <a:r>
            <a:rPr kumimoji="1" lang="ja-JP" altLang="en-US" sz="1400">
              <a:latin typeface="ＭＳ ゴシック" pitchFamily="49" charset="-128"/>
              <a:ea typeface="ＭＳ ゴシック" pitchFamily="49" charset="-128"/>
            </a:rPr>
            <a:t>　しかしながら、一般会計等の地方債現在高は、災害復旧事業が続いたことにより残高が増加している。また、公営企業債等繰入見込額が、一部事務組合の解散に伴い、増加している。また、充当可能基金残高が減少しているため、今後将来負担比率がプラスに転ずる可能性があ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一般会計等の地方債の現在高や組合等負担見込額が増加することが見込まれる。</a:t>
          </a:r>
        </a:p>
        <a:p>
          <a:r>
            <a:rPr kumimoji="1" lang="ja-JP" altLang="en-US" sz="1400">
              <a:latin typeface="ＭＳ ゴシック" pitchFamily="49" charset="-128"/>
              <a:ea typeface="ＭＳ ゴシック" pitchFamily="49" charset="-128"/>
            </a:rPr>
            <a:t>　それらに備えるため、充当可能基金の適正な水準維持に努めるとともに、交付税措置のある地方債の活用に努める。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・白石市外二町組合解散に伴う退職手当負担金等や災害復旧事業等に対応するために基金から取り崩したことによる財政調整基金の減少（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・病院事業債の繰上償還や公債費の償還のための繰り入れによる減債基金の減少（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少することとなったが、今後、スマートインターチェンジや道の駅の整備事業、公共施設の長寿命化・除却事業など普通建設事業も想定され、普通建設事業費の増加とともに公債費の増加も想定されることから、財政状況の改善を図りつつ、一定の残高が維持でき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・都市整備基金：スマートインターチェンジやその周辺施設整備、公共下水道事業などの都市計画事業、都市基盤整備事業に活用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・郷土資料館建設基金：郷土資料館の建設</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・都市整備基金：都市整備事業へ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百万円繰り入れた。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・庁舎建設基金：基金の利子として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・国際交流基金：国際交流協会補助金や国際交流員設置事業の財源として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百万円を取り崩し、基金の利子として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・郷土資料館建設基金：郷土資料館建設のための寄附金や基金利子などの積立を行った。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・国際交流基金：これまで同様国際交流事業に活用していく見込み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・長寿社会対策基金：これまで同様生きがいデイサービス事業や福祉の郷推進事業に活用していく見込み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・郷土資料館建設基金：施設の設置について検討を行い、建設する際の財源として活用する見込み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百万円を積み立てたが、白石市外二町組合の解散に伴う退職手当負担金等や令和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月に発生した福島県沖を震源とする地震の災害復旧事業の実施のため、財政調整基金から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百万円を繰り入れたため、基金が減少した。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スマートインターチェンジ、道の駅の整備事業、認定こども園・子育て拠点施設整備事業などを考慮すると、短期的に財政調整基金残高が減少することが見込まれる。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災害時の備えとして、一定程度の残高は必要となることから、他市町村の例などを参考に、財政調整基金の適正規模の維持に努める。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年度に借り入れた特別減収対策事業債を繰上償還するため、また、令和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年度の地方債償還の財源とするために、計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百万円を繰り入れた。その他、基金運用による利子として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公債費が一時的に増加することが想定されるため、減債基金を活用し、短期的な公債費の増加に活用していく。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20021468</v>
      </c>
      <c r="BO4" s="371"/>
      <c r="BP4" s="371"/>
      <c r="BQ4" s="371"/>
      <c r="BR4" s="371"/>
      <c r="BS4" s="371"/>
      <c r="BT4" s="371"/>
      <c r="BU4" s="372"/>
      <c r="BV4" s="370">
        <v>19835110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19088323</v>
      </c>
      <c r="BO5" s="408"/>
      <c r="BP5" s="408"/>
      <c r="BQ5" s="408"/>
      <c r="BR5" s="408"/>
      <c r="BS5" s="408"/>
      <c r="BT5" s="408"/>
      <c r="BU5" s="409"/>
      <c r="BV5" s="407">
        <v>19258047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92.4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933145</v>
      </c>
      <c r="BO6" s="408"/>
      <c r="BP6" s="408"/>
      <c r="BQ6" s="408"/>
      <c r="BR6" s="408"/>
      <c r="BS6" s="408"/>
      <c r="BT6" s="408"/>
      <c r="BU6" s="409"/>
      <c r="BV6" s="407">
        <v>577063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396843</v>
      </c>
      <c r="BO7" s="408"/>
      <c r="BP7" s="408"/>
      <c r="BQ7" s="408"/>
      <c r="BR7" s="408"/>
      <c r="BS7" s="408"/>
      <c r="BT7" s="408"/>
      <c r="BU7" s="409"/>
      <c r="BV7" s="407">
        <v>179030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9811674</v>
      </c>
      <c r="CU7" s="408"/>
      <c r="CV7" s="408"/>
      <c r="CW7" s="408"/>
      <c r="CX7" s="408"/>
      <c r="CY7" s="408"/>
      <c r="CZ7" s="408"/>
      <c r="DA7" s="409"/>
      <c r="DB7" s="407">
        <v>9788027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536302</v>
      </c>
      <c r="BO8" s="408"/>
      <c r="BP8" s="408"/>
      <c r="BQ8" s="408"/>
      <c r="BR8" s="408"/>
      <c r="BS8" s="408"/>
      <c r="BT8" s="408"/>
      <c r="BU8" s="409"/>
      <c r="BV8" s="407">
        <v>398033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32758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138269</v>
      </c>
      <c r="BO9" s="408"/>
      <c r="BP9" s="408"/>
      <c r="BQ9" s="408"/>
      <c r="BR9" s="408"/>
      <c r="BS9" s="408"/>
      <c r="BT9" s="408"/>
      <c r="BU9" s="409"/>
      <c r="BV9" s="407">
        <v>-236028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8.4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35272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122190</v>
      </c>
      <c r="BO10" s="408"/>
      <c r="BP10" s="408"/>
      <c r="BQ10" s="408"/>
      <c r="BR10" s="408"/>
      <c r="BS10" s="408"/>
      <c r="BT10" s="408"/>
      <c r="BU10" s="409"/>
      <c r="BV10" s="407">
        <v>3536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31229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892000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30959</v>
      </c>
      <c r="S13" s="492"/>
      <c r="T13" s="492"/>
      <c r="U13" s="492"/>
      <c r="V13" s="493"/>
      <c r="W13" s="423" t="s">
        <v>131</v>
      </c>
      <c r="X13" s="424"/>
      <c r="Y13" s="424"/>
      <c r="Z13" s="424"/>
      <c r="AA13" s="424"/>
      <c r="AB13" s="414"/>
      <c r="AC13" s="458">
        <v>830</v>
      </c>
      <c r="AD13" s="459"/>
      <c r="AE13" s="459"/>
      <c r="AF13" s="459"/>
      <c r="AG13" s="501"/>
      <c r="AH13" s="458">
        <v>1111</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-631541</v>
      </c>
      <c r="BO13" s="408"/>
      <c r="BP13" s="408"/>
      <c r="BQ13" s="408"/>
      <c r="BR13" s="408"/>
      <c r="BS13" s="408"/>
      <c r="BT13" s="408"/>
      <c r="BU13" s="409"/>
      <c r="BV13" s="407">
        <v>-732492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31968</v>
      </c>
      <c r="S14" s="492"/>
      <c r="T14" s="492"/>
      <c r="U14" s="492"/>
      <c r="V14" s="493"/>
      <c r="W14" s="397"/>
      <c r="X14" s="398"/>
      <c r="Y14" s="398"/>
      <c r="Z14" s="398"/>
      <c r="AA14" s="398"/>
      <c r="AB14" s="387"/>
      <c r="AC14" s="494">
        <v>5.4</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31700</v>
      </c>
      <c r="S15" s="492"/>
      <c r="T15" s="492"/>
      <c r="U15" s="492"/>
      <c r="V15" s="493"/>
      <c r="W15" s="423" t="s">
        <v>137</v>
      </c>
      <c r="X15" s="424"/>
      <c r="Y15" s="424"/>
      <c r="Z15" s="424"/>
      <c r="AA15" s="424"/>
      <c r="AB15" s="414"/>
      <c r="AC15" s="458">
        <v>5147</v>
      </c>
      <c r="AD15" s="459"/>
      <c r="AE15" s="459"/>
      <c r="AF15" s="459"/>
      <c r="AG15" s="501"/>
      <c r="AH15" s="458">
        <v>5631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4290509</v>
      </c>
      <c r="BO15" s="371"/>
      <c r="BP15" s="371"/>
      <c r="BQ15" s="371"/>
      <c r="BR15" s="371"/>
      <c r="BS15" s="371"/>
      <c r="BT15" s="371"/>
      <c r="BU15" s="372"/>
      <c r="BV15" s="370">
        <v>4270374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33.700000000000003</v>
      </c>
      <c r="AD16" s="495"/>
      <c r="AE16" s="495"/>
      <c r="AF16" s="495"/>
      <c r="AG16" s="496"/>
      <c r="AH16" s="494">
        <v>33.9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8650856</v>
      </c>
      <c r="BO16" s="408"/>
      <c r="BP16" s="408"/>
      <c r="BQ16" s="408"/>
      <c r="BR16" s="408"/>
      <c r="BS16" s="408"/>
      <c r="BT16" s="408"/>
      <c r="BU16" s="409"/>
      <c r="BV16" s="407">
        <v>8512247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9293</v>
      </c>
      <c r="AD17" s="459"/>
      <c r="AE17" s="459"/>
      <c r="AF17" s="459"/>
      <c r="AG17" s="501"/>
      <c r="AH17" s="458">
        <v>9868</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5383508</v>
      </c>
      <c r="BO17" s="408"/>
      <c r="BP17" s="408"/>
      <c r="BQ17" s="408"/>
      <c r="BR17" s="408"/>
      <c r="BS17" s="408"/>
      <c r="BT17" s="408"/>
      <c r="BU17" s="409"/>
      <c r="BV17" s="407">
        <v>5380524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286.48</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9060442</v>
      </c>
      <c r="BO18" s="408"/>
      <c r="BP18" s="408"/>
      <c r="BQ18" s="408"/>
      <c r="BR18" s="408"/>
      <c r="BS18" s="408"/>
      <c r="BT18" s="408"/>
      <c r="BU18" s="409"/>
      <c r="BV18" s="407">
        <v>9032874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14325113</v>
      </c>
      <c r="BO19" s="408"/>
      <c r="BP19" s="408"/>
      <c r="BQ19" s="408"/>
      <c r="BR19" s="408"/>
      <c r="BS19" s="408"/>
      <c r="BT19" s="408"/>
      <c r="BU19" s="409"/>
      <c r="BV19" s="407">
        <v>13820845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12518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10858996</v>
      </c>
      <c r="BO22" s="371"/>
      <c r="BP22" s="371"/>
      <c r="BQ22" s="371"/>
      <c r="BR22" s="371"/>
      <c r="BS22" s="371"/>
      <c r="BT22" s="371"/>
      <c r="BU22" s="372"/>
      <c r="BV22" s="370">
        <v>10716617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8967268</v>
      </c>
      <c r="BO23" s="408"/>
      <c r="BP23" s="408"/>
      <c r="BQ23" s="408"/>
      <c r="BR23" s="408"/>
      <c r="BS23" s="408"/>
      <c r="BT23" s="408"/>
      <c r="BU23" s="409"/>
      <c r="BV23" s="407">
        <v>9191873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9490</v>
      </c>
      <c r="R24" s="459"/>
      <c r="S24" s="459"/>
      <c r="T24" s="459"/>
      <c r="U24" s="459"/>
      <c r="V24" s="501"/>
      <c r="W24" s="553"/>
      <c r="X24" s="554"/>
      <c r="Y24" s="555"/>
      <c r="Z24" s="457" t="s">
        <v>161</v>
      </c>
      <c r="AA24" s="437"/>
      <c r="AB24" s="437"/>
      <c r="AC24" s="437"/>
      <c r="AD24" s="437"/>
      <c r="AE24" s="437"/>
      <c r="AF24" s="437"/>
      <c r="AG24" s="438"/>
      <c r="AH24" s="458">
        <v>290</v>
      </c>
      <c r="AI24" s="459"/>
      <c r="AJ24" s="459"/>
      <c r="AK24" s="459"/>
      <c r="AL24" s="501"/>
      <c r="AM24" s="458">
        <v>845640</v>
      </c>
      <c r="AN24" s="459"/>
      <c r="AO24" s="459"/>
      <c r="AP24" s="459"/>
      <c r="AQ24" s="459"/>
      <c r="AR24" s="501"/>
      <c r="AS24" s="458">
        <v>2916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6689938</v>
      </c>
      <c r="BO24" s="408"/>
      <c r="BP24" s="408"/>
      <c r="BQ24" s="408"/>
      <c r="BR24" s="408"/>
      <c r="BS24" s="408"/>
      <c r="BT24" s="408"/>
      <c r="BU24" s="409"/>
      <c r="BV24" s="407">
        <v>5959883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7620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10059238</v>
      </c>
      <c r="BO25" s="371"/>
      <c r="BP25" s="371"/>
      <c r="BQ25" s="371"/>
      <c r="BR25" s="371"/>
      <c r="BS25" s="371"/>
      <c r="BT25" s="371"/>
      <c r="BU25" s="372"/>
      <c r="BV25" s="370">
        <v>3441617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6390</v>
      </c>
      <c r="R26" s="459"/>
      <c r="S26" s="459"/>
      <c r="T26" s="459"/>
      <c r="U26" s="459"/>
      <c r="V26" s="501"/>
      <c r="W26" s="553"/>
      <c r="X26" s="554"/>
      <c r="Y26" s="555"/>
      <c r="Z26" s="457" t="s">
        <v>167</v>
      </c>
      <c r="AA26" s="559"/>
      <c r="AB26" s="559"/>
      <c r="AC26" s="559"/>
      <c r="AD26" s="559"/>
      <c r="AE26" s="559"/>
      <c r="AF26" s="559"/>
      <c r="AG26" s="560"/>
      <c r="AH26" s="458">
        <v>17</v>
      </c>
      <c r="AI26" s="459"/>
      <c r="AJ26" s="459"/>
      <c r="AK26" s="459"/>
      <c r="AL26" s="501"/>
      <c r="AM26" s="458">
        <v>44438</v>
      </c>
      <c r="AN26" s="459"/>
      <c r="AO26" s="459"/>
      <c r="AP26" s="459"/>
      <c r="AQ26" s="459"/>
      <c r="AR26" s="501"/>
      <c r="AS26" s="458">
        <v>2614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4550</v>
      </c>
      <c r="R27" s="459"/>
      <c r="S27" s="459"/>
      <c r="T27" s="459"/>
      <c r="U27" s="459"/>
      <c r="V27" s="501"/>
      <c r="W27" s="553"/>
      <c r="X27" s="554"/>
      <c r="Y27" s="555"/>
      <c r="Z27" s="457" t="s">
        <v>170</v>
      </c>
      <c r="AA27" s="437"/>
      <c r="AB27" s="437"/>
      <c r="AC27" s="437"/>
      <c r="AD27" s="437"/>
      <c r="AE27" s="437"/>
      <c r="AF27" s="437"/>
      <c r="AG27" s="438"/>
      <c r="AH27" s="458">
        <v>8</v>
      </c>
      <c r="AI27" s="459"/>
      <c r="AJ27" s="459"/>
      <c r="AK27" s="459"/>
      <c r="AL27" s="501"/>
      <c r="AM27" s="458">
        <v>25430</v>
      </c>
      <c r="AN27" s="459"/>
      <c r="AO27" s="459"/>
      <c r="AP27" s="459"/>
      <c r="AQ27" s="459"/>
      <c r="AR27" s="501"/>
      <c r="AS27" s="458">
        <v>3179</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830149</v>
      </c>
      <c r="BO27" s="527"/>
      <c r="BP27" s="527"/>
      <c r="BQ27" s="527"/>
      <c r="BR27" s="527"/>
      <c r="BS27" s="527"/>
      <c r="BT27" s="527"/>
      <c r="BU27" s="528"/>
      <c r="BV27" s="526">
        <v>829410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3840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2686974</v>
      </c>
      <c r="BO28" s="371"/>
      <c r="BP28" s="371"/>
      <c r="BQ28" s="371"/>
      <c r="BR28" s="371"/>
      <c r="BS28" s="371"/>
      <c r="BT28" s="371"/>
      <c r="BU28" s="372"/>
      <c r="BV28" s="370">
        <v>3256984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14</v>
      </c>
      <c r="M29" s="459"/>
      <c r="N29" s="459"/>
      <c r="O29" s="459"/>
      <c r="P29" s="501"/>
      <c r="Q29" s="458">
        <v>3610</v>
      </c>
      <c r="R29" s="459"/>
      <c r="S29" s="459"/>
      <c r="T29" s="459"/>
      <c r="U29" s="459"/>
      <c r="V29" s="501"/>
      <c r="W29" s="556"/>
      <c r="X29" s="557"/>
      <c r="Y29" s="558"/>
      <c r="Z29" s="457" t="s">
        <v>176</v>
      </c>
      <c r="AA29" s="437"/>
      <c r="AB29" s="437"/>
      <c r="AC29" s="437"/>
      <c r="AD29" s="437"/>
      <c r="AE29" s="437"/>
      <c r="AF29" s="437"/>
      <c r="AG29" s="438"/>
      <c r="AH29" s="458">
        <v>298</v>
      </c>
      <c r="AI29" s="459"/>
      <c r="AJ29" s="459"/>
      <c r="AK29" s="459"/>
      <c r="AL29" s="501"/>
      <c r="AM29" s="458">
        <v>871070</v>
      </c>
      <c r="AN29" s="459"/>
      <c r="AO29" s="459"/>
      <c r="AP29" s="459"/>
      <c r="AQ29" s="459"/>
      <c r="AR29" s="501"/>
      <c r="AS29" s="458">
        <v>2923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1250046</v>
      </c>
      <c r="BO29" s="408"/>
      <c r="BP29" s="408"/>
      <c r="BQ29" s="408"/>
      <c r="BR29" s="408"/>
      <c r="BS29" s="408"/>
      <c r="BT29" s="408"/>
      <c r="BU29" s="409"/>
      <c r="BV29" s="407">
        <v>2362389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3964718</v>
      </c>
      <c r="BO30" s="527"/>
      <c r="BP30" s="527"/>
      <c r="BQ30" s="527"/>
      <c r="BR30" s="527"/>
      <c r="BS30" s="527"/>
      <c r="BT30" s="527"/>
      <c r="BU30" s="528"/>
      <c r="BV30" s="526">
        <v>4145050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白石市国民健康保険特別会計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白石市水道事業会計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白石市土地開発公社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白石市介護保険特別会計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白石市下水道事業会計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（公財）白石市文化体育振興財団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白石市後期高齢者医療特別会計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白石市病院事業会計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宮城県市町村自治振興センター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宮城県後期高齢者医療広域連合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　うち一般会計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　うち宮城県後期高齢者医療事業会計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仙南地域広域行政事務組合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DGeVI5001Q5CAngyvqrHQRFclVgziMDLp676wMMK1/nnC8zy0fJ65yF5qL42AiN0/Dw0zXPDn4eLMU/UHb/iw==" saltValue="VH3rUWQ6g7PsXp0fcVNW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4267414</v>
      </c>
      <c r="S5" s="613"/>
      <c r="T5" s="613"/>
      <c r="U5" s="613"/>
      <c r="V5" s="613"/>
      <c r="W5" s="613"/>
      <c r="X5" s="613"/>
      <c r="Y5" s="614"/>
      <c r="Z5" s="615">
        <v>21.3</v>
      </c>
      <c r="AA5" s="615"/>
      <c r="AB5" s="615"/>
      <c r="AC5" s="615"/>
      <c r="AD5" s="616">
        <v>4124901</v>
      </c>
      <c r="AE5" s="616"/>
      <c r="AF5" s="616"/>
      <c r="AG5" s="616"/>
      <c r="AH5" s="616"/>
      <c r="AI5" s="616"/>
      <c r="AJ5" s="616"/>
      <c r="AK5" s="616"/>
      <c r="AL5" s="617">
        <v>42.4</v>
      </c>
      <c r="AM5" s="618"/>
      <c r="AN5" s="618"/>
      <c r="AO5" s="619"/>
      <c r="AP5" s="609" t="s">
        <v>215</v>
      </c>
      <c r="AQ5" s="610"/>
      <c r="AR5" s="610"/>
      <c r="AS5" s="610"/>
      <c r="AT5" s="610"/>
      <c r="AU5" s="610"/>
      <c r="AV5" s="610"/>
      <c r="AW5" s="610"/>
      <c r="AX5" s="610"/>
      <c r="AY5" s="610"/>
      <c r="AZ5" s="610"/>
      <c r="BA5" s="610"/>
      <c r="BB5" s="610"/>
      <c r="BC5" s="610"/>
      <c r="BD5" s="610"/>
      <c r="BE5" s="610"/>
      <c r="BF5" s="611"/>
      <c r="BG5" s="623">
        <v>4119570</v>
      </c>
      <c r="BH5" s="624"/>
      <c r="BI5" s="624"/>
      <c r="BJ5" s="624"/>
      <c r="BK5" s="624"/>
      <c r="BL5" s="624"/>
      <c r="BM5" s="624"/>
      <c r="BN5" s="625"/>
      <c r="BO5" s="626">
        <v>96.5</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207847</v>
      </c>
      <c r="S6" s="624"/>
      <c r="T6" s="624"/>
      <c r="U6" s="624"/>
      <c r="V6" s="624"/>
      <c r="W6" s="624"/>
      <c r="X6" s="624"/>
      <c r="Y6" s="625"/>
      <c r="Z6" s="626">
        <v>1</v>
      </c>
      <c r="AA6" s="626"/>
      <c r="AB6" s="626"/>
      <c r="AC6" s="626"/>
      <c r="AD6" s="627">
        <v>207847</v>
      </c>
      <c r="AE6" s="627"/>
      <c r="AF6" s="627"/>
      <c r="AG6" s="627"/>
      <c r="AH6" s="627"/>
      <c r="AI6" s="627"/>
      <c r="AJ6" s="627"/>
      <c r="AK6" s="627"/>
      <c r="AL6" s="628">
        <v>2.1</v>
      </c>
      <c r="AM6" s="629"/>
      <c r="AN6" s="629"/>
      <c r="AO6" s="630"/>
      <c r="AP6" s="620" t="s">
        <v>220</v>
      </c>
      <c r="AQ6" s="621"/>
      <c r="AR6" s="621"/>
      <c r="AS6" s="621"/>
      <c r="AT6" s="621"/>
      <c r="AU6" s="621"/>
      <c r="AV6" s="621"/>
      <c r="AW6" s="621"/>
      <c r="AX6" s="621"/>
      <c r="AY6" s="621"/>
      <c r="AZ6" s="621"/>
      <c r="BA6" s="621"/>
      <c r="BB6" s="621"/>
      <c r="BC6" s="621"/>
      <c r="BD6" s="621"/>
      <c r="BE6" s="621"/>
      <c r="BF6" s="622"/>
      <c r="BG6" s="623">
        <v>4119570</v>
      </c>
      <c r="BH6" s="624"/>
      <c r="BI6" s="624"/>
      <c r="BJ6" s="624"/>
      <c r="BK6" s="624"/>
      <c r="BL6" s="624"/>
      <c r="BM6" s="624"/>
      <c r="BN6" s="625"/>
      <c r="BO6" s="626">
        <v>96.5</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155302</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155302</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875</v>
      </c>
      <c r="S7" s="624"/>
      <c r="T7" s="624"/>
      <c r="U7" s="624"/>
      <c r="V7" s="624"/>
      <c r="W7" s="624"/>
      <c r="X7" s="624"/>
      <c r="Y7" s="625"/>
      <c r="Z7" s="626">
        <v>0</v>
      </c>
      <c r="AA7" s="626"/>
      <c r="AB7" s="626"/>
      <c r="AC7" s="626"/>
      <c r="AD7" s="627">
        <v>875</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1583639</v>
      </c>
      <c r="BH7" s="624"/>
      <c r="BI7" s="624"/>
      <c r="BJ7" s="624"/>
      <c r="BK7" s="624"/>
      <c r="BL7" s="624"/>
      <c r="BM7" s="624"/>
      <c r="BN7" s="625"/>
      <c r="BO7" s="626">
        <v>37.1</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2713939</v>
      </c>
      <c r="CS7" s="624"/>
      <c r="CT7" s="624"/>
      <c r="CU7" s="624"/>
      <c r="CV7" s="624"/>
      <c r="CW7" s="624"/>
      <c r="CX7" s="624"/>
      <c r="CY7" s="625"/>
      <c r="CZ7" s="626">
        <v>14.2</v>
      </c>
      <c r="DA7" s="626"/>
      <c r="DB7" s="626"/>
      <c r="DC7" s="626"/>
      <c r="DD7" s="632">
        <v>49360</v>
      </c>
      <c r="DE7" s="624"/>
      <c r="DF7" s="624"/>
      <c r="DG7" s="624"/>
      <c r="DH7" s="624"/>
      <c r="DI7" s="624"/>
      <c r="DJ7" s="624"/>
      <c r="DK7" s="624"/>
      <c r="DL7" s="624"/>
      <c r="DM7" s="624"/>
      <c r="DN7" s="624"/>
      <c r="DO7" s="624"/>
      <c r="DP7" s="625"/>
      <c r="DQ7" s="632">
        <v>2542515</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13332</v>
      </c>
      <c r="S8" s="624"/>
      <c r="T8" s="624"/>
      <c r="U8" s="624"/>
      <c r="V8" s="624"/>
      <c r="W8" s="624"/>
      <c r="X8" s="624"/>
      <c r="Y8" s="625"/>
      <c r="Z8" s="626">
        <v>0.1</v>
      </c>
      <c r="AA8" s="626"/>
      <c r="AB8" s="626"/>
      <c r="AC8" s="626"/>
      <c r="AD8" s="627">
        <v>13332</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54774</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5571911</v>
      </c>
      <c r="CS8" s="624"/>
      <c r="CT8" s="624"/>
      <c r="CU8" s="624"/>
      <c r="CV8" s="624"/>
      <c r="CW8" s="624"/>
      <c r="CX8" s="624"/>
      <c r="CY8" s="625"/>
      <c r="CZ8" s="626">
        <v>29.2</v>
      </c>
      <c r="DA8" s="626"/>
      <c r="DB8" s="626"/>
      <c r="DC8" s="626"/>
      <c r="DD8" s="632">
        <v>29733</v>
      </c>
      <c r="DE8" s="624"/>
      <c r="DF8" s="624"/>
      <c r="DG8" s="624"/>
      <c r="DH8" s="624"/>
      <c r="DI8" s="624"/>
      <c r="DJ8" s="624"/>
      <c r="DK8" s="624"/>
      <c r="DL8" s="624"/>
      <c r="DM8" s="624"/>
      <c r="DN8" s="624"/>
      <c r="DO8" s="624"/>
      <c r="DP8" s="625"/>
      <c r="DQ8" s="632">
        <v>3343726</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15422</v>
      </c>
      <c r="S9" s="624"/>
      <c r="T9" s="624"/>
      <c r="U9" s="624"/>
      <c r="V9" s="624"/>
      <c r="W9" s="624"/>
      <c r="X9" s="624"/>
      <c r="Y9" s="625"/>
      <c r="Z9" s="626">
        <v>0.1</v>
      </c>
      <c r="AA9" s="626"/>
      <c r="AB9" s="626"/>
      <c r="AC9" s="626"/>
      <c r="AD9" s="627">
        <v>15422</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1256011</v>
      </c>
      <c r="BH9" s="624"/>
      <c r="BI9" s="624"/>
      <c r="BJ9" s="624"/>
      <c r="BK9" s="624"/>
      <c r="BL9" s="624"/>
      <c r="BM9" s="624"/>
      <c r="BN9" s="625"/>
      <c r="BO9" s="626">
        <v>29.4</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3280838</v>
      </c>
      <c r="CS9" s="624"/>
      <c r="CT9" s="624"/>
      <c r="CU9" s="624"/>
      <c r="CV9" s="624"/>
      <c r="CW9" s="624"/>
      <c r="CX9" s="624"/>
      <c r="CY9" s="625"/>
      <c r="CZ9" s="626">
        <v>17.2</v>
      </c>
      <c r="DA9" s="626"/>
      <c r="DB9" s="626"/>
      <c r="DC9" s="626"/>
      <c r="DD9" s="632">
        <v>4925</v>
      </c>
      <c r="DE9" s="624"/>
      <c r="DF9" s="624"/>
      <c r="DG9" s="624"/>
      <c r="DH9" s="624"/>
      <c r="DI9" s="624"/>
      <c r="DJ9" s="624"/>
      <c r="DK9" s="624"/>
      <c r="DL9" s="624"/>
      <c r="DM9" s="624"/>
      <c r="DN9" s="624"/>
      <c r="DO9" s="624"/>
      <c r="DP9" s="625"/>
      <c r="DQ9" s="632">
        <v>3073421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107708</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1017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1017</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811083</v>
      </c>
      <c r="S11" s="624"/>
      <c r="T11" s="624"/>
      <c r="U11" s="624"/>
      <c r="V11" s="624"/>
      <c r="W11" s="624"/>
      <c r="X11" s="624"/>
      <c r="Y11" s="625"/>
      <c r="Z11" s="628">
        <v>4.0999999999999996</v>
      </c>
      <c r="AA11" s="629"/>
      <c r="AB11" s="629"/>
      <c r="AC11" s="635"/>
      <c r="AD11" s="632">
        <v>811083</v>
      </c>
      <c r="AE11" s="624"/>
      <c r="AF11" s="624"/>
      <c r="AG11" s="624"/>
      <c r="AH11" s="624"/>
      <c r="AI11" s="624"/>
      <c r="AJ11" s="624"/>
      <c r="AK11" s="625"/>
      <c r="AL11" s="628">
        <v>8.3000000000000007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165146</v>
      </c>
      <c r="BH11" s="624"/>
      <c r="BI11" s="624"/>
      <c r="BJ11" s="624"/>
      <c r="BK11" s="624"/>
      <c r="BL11" s="624"/>
      <c r="BM11" s="624"/>
      <c r="BN11" s="625"/>
      <c r="BO11" s="626">
        <v>3.9</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364551</v>
      </c>
      <c r="CS11" s="624"/>
      <c r="CT11" s="624"/>
      <c r="CU11" s="624"/>
      <c r="CV11" s="624"/>
      <c r="CW11" s="624"/>
      <c r="CX11" s="624"/>
      <c r="CY11" s="625"/>
      <c r="CZ11" s="626">
        <v>1.9</v>
      </c>
      <c r="DA11" s="626"/>
      <c r="DB11" s="626"/>
      <c r="DC11" s="626"/>
      <c r="DD11" s="632">
        <v>29729</v>
      </c>
      <c r="DE11" s="624"/>
      <c r="DF11" s="624"/>
      <c r="DG11" s="624"/>
      <c r="DH11" s="624"/>
      <c r="DI11" s="624"/>
      <c r="DJ11" s="624"/>
      <c r="DK11" s="624"/>
      <c r="DL11" s="624"/>
      <c r="DM11" s="624"/>
      <c r="DN11" s="624"/>
      <c r="DO11" s="624"/>
      <c r="DP11" s="625"/>
      <c r="DQ11" s="632">
        <v>293284</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8783</v>
      </c>
      <c r="S12" s="624"/>
      <c r="T12" s="624"/>
      <c r="U12" s="624"/>
      <c r="V12" s="624"/>
      <c r="W12" s="624"/>
      <c r="X12" s="624"/>
      <c r="Y12" s="625"/>
      <c r="Z12" s="626">
        <v>0</v>
      </c>
      <c r="AA12" s="626"/>
      <c r="AB12" s="626"/>
      <c r="AC12" s="626"/>
      <c r="AD12" s="627">
        <v>8783</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2157830</v>
      </c>
      <c r="BH12" s="624"/>
      <c r="BI12" s="624"/>
      <c r="BJ12" s="624"/>
      <c r="BK12" s="624"/>
      <c r="BL12" s="624"/>
      <c r="BM12" s="624"/>
      <c r="BN12" s="625"/>
      <c r="BO12" s="626">
        <v>50.6</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628195</v>
      </c>
      <c r="CS12" s="624"/>
      <c r="CT12" s="624"/>
      <c r="CU12" s="624"/>
      <c r="CV12" s="624"/>
      <c r="CW12" s="624"/>
      <c r="CX12" s="624"/>
      <c r="CY12" s="625"/>
      <c r="CZ12" s="626">
        <v>3.3</v>
      </c>
      <c r="DA12" s="626"/>
      <c r="DB12" s="626"/>
      <c r="DC12" s="626"/>
      <c r="DD12" s="632">
        <v>50976</v>
      </c>
      <c r="DE12" s="624"/>
      <c r="DF12" s="624"/>
      <c r="DG12" s="624"/>
      <c r="DH12" s="624"/>
      <c r="DI12" s="624"/>
      <c r="DJ12" s="624"/>
      <c r="DK12" s="624"/>
      <c r="DL12" s="624"/>
      <c r="DM12" s="624"/>
      <c r="DN12" s="624"/>
      <c r="DO12" s="624"/>
      <c r="DP12" s="625"/>
      <c r="DQ12" s="632">
        <v>316016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2150750</v>
      </c>
      <c r="BH13" s="624"/>
      <c r="BI13" s="624"/>
      <c r="BJ13" s="624"/>
      <c r="BK13" s="624"/>
      <c r="BL13" s="624"/>
      <c r="BM13" s="624"/>
      <c r="BN13" s="625"/>
      <c r="BO13" s="626">
        <v>50.4</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1963134</v>
      </c>
      <c r="CS13" s="624"/>
      <c r="CT13" s="624"/>
      <c r="CU13" s="624"/>
      <c r="CV13" s="624"/>
      <c r="CW13" s="624"/>
      <c r="CX13" s="624"/>
      <c r="CY13" s="625"/>
      <c r="CZ13" s="626">
        <v>10.3</v>
      </c>
      <c r="DA13" s="626"/>
      <c r="DB13" s="626"/>
      <c r="DC13" s="626"/>
      <c r="DD13" s="632">
        <v>1345476</v>
      </c>
      <c r="DE13" s="624"/>
      <c r="DF13" s="624"/>
      <c r="DG13" s="624"/>
      <c r="DH13" s="624"/>
      <c r="DI13" s="624"/>
      <c r="DJ13" s="624"/>
      <c r="DK13" s="624"/>
      <c r="DL13" s="624"/>
      <c r="DM13" s="624"/>
      <c r="DN13" s="624"/>
      <c r="DO13" s="624"/>
      <c r="DP13" s="625"/>
      <c r="DQ13" s="632">
        <v>492596</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2147</v>
      </c>
      <c r="S14" s="624"/>
      <c r="T14" s="624"/>
      <c r="U14" s="624"/>
      <c r="V14" s="624"/>
      <c r="W14" s="624"/>
      <c r="X14" s="624"/>
      <c r="Y14" s="625"/>
      <c r="Z14" s="626">
        <v>0</v>
      </c>
      <c r="AA14" s="626"/>
      <c r="AB14" s="626"/>
      <c r="AC14" s="626"/>
      <c r="AD14" s="627">
        <v>2147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126011</v>
      </c>
      <c r="BH14" s="624"/>
      <c r="BI14" s="624"/>
      <c r="BJ14" s="624"/>
      <c r="BK14" s="624"/>
      <c r="BL14" s="624"/>
      <c r="BM14" s="624"/>
      <c r="BN14" s="625"/>
      <c r="BO14" s="626">
        <v>3</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530867</v>
      </c>
      <c r="CS14" s="624"/>
      <c r="CT14" s="624"/>
      <c r="CU14" s="624"/>
      <c r="CV14" s="624"/>
      <c r="CW14" s="624"/>
      <c r="CX14" s="624"/>
      <c r="CY14" s="625"/>
      <c r="CZ14" s="626">
        <v>2.8</v>
      </c>
      <c r="DA14" s="626"/>
      <c r="DB14" s="626"/>
      <c r="DC14" s="626"/>
      <c r="DD14" s="632">
        <v>35971</v>
      </c>
      <c r="DE14" s="624"/>
      <c r="DF14" s="624"/>
      <c r="DG14" s="624"/>
      <c r="DH14" s="624"/>
      <c r="DI14" s="624"/>
      <c r="DJ14" s="624"/>
      <c r="DK14" s="624"/>
      <c r="DL14" s="624"/>
      <c r="DM14" s="624"/>
      <c r="DN14" s="624"/>
      <c r="DO14" s="624"/>
      <c r="DP14" s="625"/>
      <c r="DQ14" s="632">
        <v>504689</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252090</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1524071</v>
      </c>
      <c r="CS15" s="624"/>
      <c r="CT15" s="624"/>
      <c r="CU15" s="624"/>
      <c r="CV15" s="624"/>
      <c r="CW15" s="624"/>
      <c r="CX15" s="624"/>
      <c r="CY15" s="625"/>
      <c r="CZ15" s="626">
        <v>8</v>
      </c>
      <c r="DA15" s="626"/>
      <c r="DB15" s="626"/>
      <c r="DC15" s="626"/>
      <c r="DD15" s="632">
        <v>86314</v>
      </c>
      <c r="DE15" s="624"/>
      <c r="DF15" s="624"/>
      <c r="DG15" s="624"/>
      <c r="DH15" s="624"/>
      <c r="DI15" s="624"/>
      <c r="DJ15" s="624"/>
      <c r="DK15" s="624"/>
      <c r="DL15" s="624"/>
      <c r="DM15" s="624"/>
      <c r="DN15" s="624"/>
      <c r="DO15" s="624"/>
      <c r="DP15" s="625"/>
      <c r="DQ15" s="632">
        <v>1178043</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21996</v>
      </c>
      <c r="S16" s="624"/>
      <c r="T16" s="624"/>
      <c r="U16" s="624"/>
      <c r="V16" s="624"/>
      <c r="W16" s="624"/>
      <c r="X16" s="624"/>
      <c r="Y16" s="625"/>
      <c r="Z16" s="626">
        <v>0.1</v>
      </c>
      <c r="AA16" s="626"/>
      <c r="AB16" s="626"/>
      <c r="AC16" s="626"/>
      <c r="AD16" s="627">
        <v>21996</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1111650</v>
      </c>
      <c r="CS16" s="624"/>
      <c r="CT16" s="624"/>
      <c r="CU16" s="624"/>
      <c r="CV16" s="624"/>
      <c r="CW16" s="624"/>
      <c r="CX16" s="624"/>
      <c r="CY16" s="625"/>
      <c r="CZ16" s="626">
        <v>5.8</v>
      </c>
      <c r="DA16" s="626"/>
      <c r="DB16" s="626"/>
      <c r="DC16" s="626"/>
      <c r="DD16" s="632" t="s">
        <v>121</v>
      </c>
      <c r="DE16" s="624"/>
      <c r="DF16" s="624"/>
      <c r="DG16" s="624"/>
      <c r="DH16" s="624"/>
      <c r="DI16" s="624"/>
      <c r="DJ16" s="624"/>
      <c r="DK16" s="624"/>
      <c r="DL16" s="624"/>
      <c r="DM16" s="624"/>
      <c r="DN16" s="624"/>
      <c r="DO16" s="624"/>
      <c r="DP16" s="625"/>
      <c r="DQ16" s="632">
        <v>267868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76799</v>
      </c>
      <c r="S17" s="624"/>
      <c r="T17" s="624"/>
      <c r="U17" s="624"/>
      <c r="V17" s="624"/>
      <c r="W17" s="624"/>
      <c r="X17" s="624"/>
      <c r="Y17" s="625"/>
      <c r="Z17" s="626">
        <v>0.4</v>
      </c>
      <c r="AA17" s="626"/>
      <c r="AB17" s="626"/>
      <c r="AC17" s="626"/>
      <c r="AD17" s="627">
        <v>76799</v>
      </c>
      <c r="AE17" s="627"/>
      <c r="AF17" s="627"/>
      <c r="AG17" s="627"/>
      <c r="AH17" s="627"/>
      <c r="AI17" s="627"/>
      <c r="AJ17" s="627"/>
      <c r="AK17" s="627"/>
      <c r="AL17" s="628">
        <v>0.8</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1242848</v>
      </c>
      <c r="CS17" s="624"/>
      <c r="CT17" s="624"/>
      <c r="CU17" s="624"/>
      <c r="CV17" s="624"/>
      <c r="CW17" s="624"/>
      <c r="CX17" s="624"/>
      <c r="CY17" s="625"/>
      <c r="CZ17" s="626">
        <v>6.5</v>
      </c>
      <c r="DA17" s="626"/>
      <c r="DB17" s="626"/>
      <c r="DC17" s="626"/>
      <c r="DD17" s="632" t="s">
        <v>121</v>
      </c>
      <c r="DE17" s="624"/>
      <c r="DF17" s="624"/>
      <c r="DG17" s="624"/>
      <c r="DH17" s="624"/>
      <c r="DI17" s="624"/>
      <c r="DJ17" s="624"/>
      <c r="DK17" s="624"/>
      <c r="DL17" s="624"/>
      <c r="DM17" s="624"/>
      <c r="DN17" s="624"/>
      <c r="DO17" s="624"/>
      <c r="DP17" s="625"/>
      <c r="DQ17" s="632">
        <v>1223491</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25665</v>
      </c>
      <c r="S18" s="624"/>
      <c r="T18" s="624"/>
      <c r="U18" s="624"/>
      <c r="V18" s="624"/>
      <c r="W18" s="624"/>
      <c r="X18" s="624"/>
      <c r="Y18" s="625"/>
      <c r="Z18" s="626">
        <v>0.1</v>
      </c>
      <c r="AA18" s="626"/>
      <c r="AB18" s="626"/>
      <c r="AC18" s="626"/>
      <c r="AD18" s="627">
        <v>25665</v>
      </c>
      <c r="AE18" s="627"/>
      <c r="AF18" s="627"/>
      <c r="AG18" s="627"/>
      <c r="AH18" s="627"/>
      <c r="AI18" s="627"/>
      <c r="AJ18" s="627"/>
      <c r="AK18" s="627"/>
      <c r="AL18" s="628">
        <v>0.3</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23465</v>
      </c>
      <c r="S19" s="624"/>
      <c r="T19" s="624"/>
      <c r="U19" s="624"/>
      <c r="V19" s="624"/>
      <c r="W19" s="624"/>
      <c r="X19" s="624"/>
      <c r="Y19" s="625"/>
      <c r="Z19" s="626">
        <v>0.1</v>
      </c>
      <c r="AA19" s="626"/>
      <c r="AB19" s="626"/>
      <c r="AC19" s="626"/>
      <c r="AD19" s="627">
        <v>23465</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147844</v>
      </c>
      <c r="BH19" s="624"/>
      <c r="BI19" s="624"/>
      <c r="BJ19" s="624"/>
      <c r="BK19" s="624"/>
      <c r="BL19" s="624"/>
      <c r="BM19" s="624"/>
      <c r="BN19" s="625"/>
      <c r="BO19" s="626">
        <v>3.5</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2200</v>
      </c>
      <c r="S20" s="624"/>
      <c r="T20" s="624"/>
      <c r="U20" s="624"/>
      <c r="V20" s="624"/>
      <c r="W20" s="624"/>
      <c r="X20" s="624"/>
      <c r="Y20" s="625"/>
      <c r="Z20" s="626">
        <v>0</v>
      </c>
      <c r="AA20" s="626"/>
      <c r="AB20" s="626"/>
      <c r="AC20" s="626"/>
      <c r="AD20" s="627">
        <v>2200</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147844</v>
      </c>
      <c r="BH20" s="624"/>
      <c r="BI20" s="624"/>
      <c r="BJ20" s="624"/>
      <c r="BK20" s="624"/>
      <c r="BL20" s="624"/>
      <c r="BM20" s="624"/>
      <c r="BN20" s="625"/>
      <c r="BO20" s="626">
        <v>3.5</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19088323</v>
      </c>
      <c r="CS20" s="624"/>
      <c r="CT20" s="624"/>
      <c r="CU20" s="624"/>
      <c r="CV20" s="624"/>
      <c r="CW20" s="624"/>
      <c r="CX20" s="624"/>
      <c r="CY20" s="625"/>
      <c r="CZ20" s="626">
        <v>100</v>
      </c>
      <c r="DA20" s="626"/>
      <c r="DB20" s="626"/>
      <c r="DC20" s="626"/>
      <c r="DD20" s="632">
        <v>1632484</v>
      </c>
      <c r="DE20" s="624"/>
      <c r="DF20" s="624"/>
      <c r="DG20" s="624"/>
      <c r="DH20" s="624"/>
      <c r="DI20" s="624"/>
      <c r="DJ20" s="624"/>
      <c r="DK20" s="624"/>
      <c r="DL20" s="624"/>
      <c r="DM20" s="624"/>
      <c r="DN20" s="624"/>
      <c r="DO20" s="624"/>
      <c r="DP20" s="625"/>
      <c r="DQ20" s="632">
        <v>13391968</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5003599</v>
      </c>
      <c r="S21" s="624"/>
      <c r="T21" s="624"/>
      <c r="U21" s="624"/>
      <c r="V21" s="624"/>
      <c r="W21" s="624"/>
      <c r="X21" s="624"/>
      <c r="Y21" s="625"/>
      <c r="Z21" s="626">
        <v>25</v>
      </c>
      <c r="AA21" s="626"/>
      <c r="AB21" s="626"/>
      <c r="AC21" s="626"/>
      <c r="AD21" s="627">
        <v>4360347</v>
      </c>
      <c r="AE21" s="627"/>
      <c r="AF21" s="627"/>
      <c r="AG21" s="627"/>
      <c r="AH21" s="627"/>
      <c r="AI21" s="627"/>
      <c r="AJ21" s="627"/>
      <c r="AK21" s="627"/>
      <c r="AL21" s="628">
        <v>44.8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5331</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4360347</v>
      </c>
      <c r="S22" s="624"/>
      <c r="T22" s="624"/>
      <c r="U22" s="624"/>
      <c r="V22" s="624"/>
      <c r="W22" s="624"/>
      <c r="X22" s="624"/>
      <c r="Y22" s="625"/>
      <c r="Z22" s="626">
        <v>21.8</v>
      </c>
      <c r="AA22" s="626"/>
      <c r="AB22" s="626"/>
      <c r="AC22" s="626"/>
      <c r="AD22" s="627">
        <v>4360347</v>
      </c>
      <c r="AE22" s="627"/>
      <c r="AF22" s="627"/>
      <c r="AG22" s="627"/>
      <c r="AH22" s="627"/>
      <c r="AI22" s="627"/>
      <c r="AJ22" s="627"/>
      <c r="AK22" s="627"/>
      <c r="AL22" s="628">
        <v>44.8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598112</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142513</v>
      </c>
      <c r="BH23" s="624"/>
      <c r="BI23" s="624"/>
      <c r="BJ23" s="624"/>
      <c r="BK23" s="624"/>
      <c r="BL23" s="624"/>
      <c r="BM23" s="624"/>
      <c r="BN23" s="625"/>
      <c r="BO23" s="626">
        <v>3.3</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45140</v>
      </c>
      <c r="S24" s="624"/>
      <c r="T24" s="624"/>
      <c r="U24" s="624"/>
      <c r="V24" s="624"/>
      <c r="W24" s="624"/>
      <c r="X24" s="624"/>
      <c r="Y24" s="625"/>
      <c r="Z24" s="626">
        <v>0.2</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7403827</v>
      </c>
      <c r="CS24" s="613"/>
      <c r="CT24" s="613"/>
      <c r="CU24" s="613"/>
      <c r="CV24" s="613"/>
      <c r="CW24" s="613"/>
      <c r="CX24" s="613"/>
      <c r="CY24" s="614"/>
      <c r="CZ24" s="617">
        <v>38.799999999999997</v>
      </c>
      <c r="DA24" s="618"/>
      <c r="DB24" s="618"/>
      <c r="DC24" s="634"/>
      <c r="DD24" s="658">
        <v>5370100</v>
      </c>
      <c r="DE24" s="613"/>
      <c r="DF24" s="613"/>
      <c r="DG24" s="613"/>
      <c r="DH24" s="613"/>
      <c r="DI24" s="613"/>
      <c r="DJ24" s="613"/>
      <c r="DK24" s="614"/>
      <c r="DL24" s="658">
        <v>4688037</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10454962</v>
      </c>
      <c r="S25" s="624"/>
      <c r="T25" s="624"/>
      <c r="U25" s="624"/>
      <c r="V25" s="624"/>
      <c r="W25" s="624"/>
      <c r="X25" s="624"/>
      <c r="Y25" s="625"/>
      <c r="Z25" s="626">
        <v>52.2</v>
      </c>
      <c r="AA25" s="626"/>
      <c r="AB25" s="626"/>
      <c r="AC25" s="626"/>
      <c r="AD25" s="627">
        <v>9669197</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3131666</v>
      </c>
      <c r="CS25" s="655"/>
      <c r="CT25" s="655"/>
      <c r="CU25" s="655"/>
      <c r="CV25" s="655"/>
      <c r="CW25" s="655"/>
      <c r="CX25" s="655"/>
      <c r="CY25" s="656"/>
      <c r="CZ25" s="628">
        <v>16.399999999999999</v>
      </c>
      <c r="DA25" s="653"/>
      <c r="DB25" s="653"/>
      <c r="DC25" s="657"/>
      <c r="DD25" s="632">
        <v>2968110</v>
      </c>
      <c r="DE25" s="655"/>
      <c r="DF25" s="655"/>
      <c r="DG25" s="655"/>
      <c r="DH25" s="655"/>
      <c r="DI25" s="655"/>
      <c r="DJ25" s="655"/>
      <c r="DK25" s="656"/>
      <c r="DL25" s="632">
        <v>2712825</v>
      </c>
      <c r="DM25" s="655"/>
      <c r="DN25" s="655"/>
      <c r="DO25" s="655"/>
      <c r="DP25" s="655"/>
      <c r="DQ25" s="655"/>
      <c r="DR25" s="655"/>
      <c r="DS25" s="655"/>
      <c r="DT25" s="655"/>
      <c r="DU25" s="655"/>
      <c r="DV25" s="656"/>
      <c r="DW25" s="628">
        <v>27.8</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2827</v>
      </c>
      <c r="S26" s="624"/>
      <c r="T26" s="624"/>
      <c r="U26" s="624"/>
      <c r="V26" s="624"/>
      <c r="W26" s="624"/>
      <c r="X26" s="624"/>
      <c r="Y26" s="625"/>
      <c r="Z26" s="626">
        <v>0</v>
      </c>
      <c r="AA26" s="626"/>
      <c r="AB26" s="626"/>
      <c r="AC26" s="626"/>
      <c r="AD26" s="627">
        <v>2827</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1643650</v>
      </c>
      <c r="CS26" s="624"/>
      <c r="CT26" s="624"/>
      <c r="CU26" s="624"/>
      <c r="CV26" s="624"/>
      <c r="CW26" s="624"/>
      <c r="CX26" s="624"/>
      <c r="CY26" s="625"/>
      <c r="CZ26" s="628">
        <v>8.6</v>
      </c>
      <c r="DA26" s="653"/>
      <c r="DB26" s="653"/>
      <c r="DC26" s="657"/>
      <c r="DD26" s="632">
        <v>1555202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13111</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4267414</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3029313</v>
      </c>
      <c r="CS27" s="655"/>
      <c r="CT27" s="655"/>
      <c r="CU27" s="655"/>
      <c r="CV27" s="655"/>
      <c r="CW27" s="655"/>
      <c r="CX27" s="655"/>
      <c r="CY27" s="656"/>
      <c r="CZ27" s="628">
        <v>15.9</v>
      </c>
      <c r="DA27" s="653"/>
      <c r="DB27" s="653"/>
      <c r="DC27" s="657"/>
      <c r="DD27" s="632">
        <v>1178499</v>
      </c>
      <c r="DE27" s="655"/>
      <c r="DF27" s="655"/>
      <c r="DG27" s="655"/>
      <c r="DH27" s="655"/>
      <c r="DI27" s="655"/>
      <c r="DJ27" s="655"/>
      <c r="DK27" s="656"/>
      <c r="DL27" s="632">
        <v>751721</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209174</v>
      </c>
      <c r="S28" s="624"/>
      <c r="T28" s="624"/>
      <c r="U28" s="624"/>
      <c r="V28" s="624"/>
      <c r="W28" s="624"/>
      <c r="X28" s="624"/>
      <c r="Y28" s="625"/>
      <c r="Z28" s="626">
        <v>1</v>
      </c>
      <c r="AA28" s="626"/>
      <c r="AB28" s="626"/>
      <c r="AC28" s="626"/>
      <c r="AD28" s="627">
        <v>28930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1242848</v>
      </c>
      <c r="CS28" s="624"/>
      <c r="CT28" s="624"/>
      <c r="CU28" s="624"/>
      <c r="CV28" s="624"/>
      <c r="CW28" s="624"/>
      <c r="CX28" s="624"/>
      <c r="CY28" s="625"/>
      <c r="CZ28" s="628">
        <v>6.5</v>
      </c>
      <c r="DA28" s="653"/>
      <c r="DB28" s="653"/>
      <c r="DC28" s="657"/>
      <c r="DD28" s="632">
        <v>1223491</v>
      </c>
      <c r="DE28" s="624"/>
      <c r="DF28" s="624"/>
      <c r="DG28" s="624"/>
      <c r="DH28" s="624"/>
      <c r="DI28" s="624"/>
      <c r="DJ28" s="624"/>
      <c r="DK28" s="625"/>
      <c r="DL28" s="632">
        <v>1223491</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19694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1242848</v>
      </c>
      <c r="CS29" s="655"/>
      <c r="CT29" s="655"/>
      <c r="CU29" s="655"/>
      <c r="CV29" s="655"/>
      <c r="CW29" s="655"/>
      <c r="CX29" s="655"/>
      <c r="CY29" s="656"/>
      <c r="CZ29" s="628">
        <v>6.5</v>
      </c>
      <c r="DA29" s="653"/>
      <c r="DB29" s="653"/>
      <c r="DC29" s="657"/>
      <c r="DD29" s="632">
        <v>1223491</v>
      </c>
      <c r="DE29" s="655"/>
      <c r="DF29" s="655"/>
      <c r="DG29" s="655"/>
      <c r="DH29" s="655"/>
      <c r="DI29" s="655"/>
      <c r="DJ29" s="655"/>
      <c r="DK29" s="656"/>
      <c r="DL29" s="632">
        <v>1223491</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3031236</v>
      </c>
      <c r="S30" s="624"/>
      <c r="T30" s="624"/>
      <c r="U30" s="624"/>
      <c r="V30" s="624"/>
      <c r="W30" s="624"/>
      <c r="X30" s="624"/>
      <c r="Y30" s="625"/>
      <c r="Z30" s="626">
        <v>15.1</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1208336</v>
      </c>
      <c r="CS30" s="624"/>
      <c r="CT30" s="624"/>
      <c r="CU30" s="624"/>
      <c r="CV30" s="624"/>
      <c r="CW30" s="624"/>
      <c r="CX30" s="624"/>
      <c r="CY30" s="625"/>
      <c r="CZ30" s="628">
        <v>6.3</v>
      </c>
      <c r="DA30" s="653"/>
      <c r="DB30" s="653"/>
      <c r="DC30" s="657"/>
      <c r="DD30" s="632">
        <v>1189683</v>
      </c>
      <c r="DE30" s="624"/>
      <c r="DF30" s="624"/>
      <c r="DG30" s="624"/>
      <c r="DH30" s="624"/>
      <c r="DI30" s="624"/>
      <c r="DJ30" s="624"/>
      <c r="DK30" s="625"/>
      <c r="DL30" s="632">
        <v>1189683</v>
      </c>
      <c r="DM30" s="624"/>
      <c r="DN30" s="624"/>
      <c r="DO30" s="624"/>
      <c r="DP30" s="624"/>
      <c r="DQ30" s="624"/>
      <c r="DR30" s="624"/>
      <c r="DS30" s="624"/>
      <c r="DT30" s="624"/>
      <c r="DU30" s="624"/>
      <c r="DV30" s="625"/>
      <c r="DW30" s="628">
        <v>12.2</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98.8</v>
      </c>
      <c r="BH31" s="667"/>
      <c r="BI31" s="667"/>
      <c r="BJ31" s="667"/>
      <c r="BK31" s="667"/>
      <c r="BL31" s="667"/>
      <c r="BM31" s="618">
        <v>94.8</v>
      </c>
      <c r="BN31" s="667"/>
      <c r="BO31" s="667"/>
      <c r="BP31" s="667"/>
      <c r="BQ31" s="668"/>
      <c r="BR31" s="679">
        <v>98.9</v>
      </c>
      <c r="BS31" s="667"/>
      <c r="BT31" s="667"/>
      <c r="BU31" s="667"/>
      <c r="BV31" s="667"/>
      <c r="BW31" s="667"/>
      <c r="BX31" s="618">
        <v>94.3</v>
      </c>
      <c r="BY31" s="667"/>
      <c r="BZ31" s="667"/>
      <c r="CA31" s="667"/>
      <c r="CB31" s="668"/>
      <c r="CD31" s="661"/>
      <c r="CE31" s="662"/>
      <c r="CF31" s="620" t="s">
        <v>299</v>
      </c>
      <c r="CG31" s="621"/>
      <c r="CH31" s="621"/>
      <c r="CI31" s="621"/>
      <c r="CJ31" s="621"/>
      <c r="CK31" s="621"/>
      <c r="CL31" s="621"/>
      <c r="CM31" s="621"/>
      <c r="CN31" s="621"/>
      <c r="CO31" s="621"/>
      <c r="CP31" s="621"/>
      <c r="CQ31" s="622"/>
      <c r="CR31" s="623">
        <v>34512</v>
      </c>
      <c r="CS31" s="655"/>
      <c r="CT31" s="655"/>
      <c r="CU31" s="655"/>
      <c r="CV31" s="655"/>
      <c r="CW31" s="655"/>
      <c r="CX31" s="655"/>
      <c r="CY31" s="656"/>
      <c r="CZ31" s="628">
        <v>0.2</v>
      </c>
      <c r="DA31" s="653"/>
      <c r="DB31" s="653"/>
      <c r="DC31" s="657"/>
      <c r="DD31" s="632">
        <v>33808</v>
      </c>
      <c r="DE31" s="655"/>
      <c r="DF31" s="655"/>
      <c r="DG31" s="655"/>
      <c r="DH31" s="655"/>
      <c r="DI31" s="655"/>
      <c r="DJ31" s="655"/>
      <c r="DK31" s="656"/>
      <c r="DL31" s="632">
        <v>33808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921875</v>
      </c>
      <c r="S32" s="624"/>
      <c r="T32" s="624"/>
      <c r="U32" s="624"/>
      <c r="V32" s="624"/>
      <c r="W32" s="624"/>
      <c r="X32" s="624"/>
      <c r="Y32" s="625"/>
      <c r="Z32" s="626">
        <v>4.5999999999999996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98.8</v>
      </c>
      <c r="BH32" s="655"/>
      <c r="BI32" s="655"/>
      <c r="BJ32" s="655"/>
      <c r="BK32" s="655"/>
      <c r="BL32" s="655"/>
      <c r="BM32" s="629">
        <v>95.3</v>
      </c>
      <c r="BN32" s="655"/>
      <c r="BO32" s="655"/>
      <c r="BP32" s="655"/>
      <c r="BQ32" s="678"/>
      <c r="BR32" s="680">
        <v>98.9</v>
      </c>
      <c r="BS32" s="655"/>
      <c r="BT32" s="655"/>
      <c r="BU32" s="655"/>
      <c r="BV32" s="655"/>
      <c r="BW32" s="655"/>
      <c r="BX32" s="629">
        <v>95.1</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42868</v>
      </c>
      <c r="S33" s="624"/>
      <c r="T33" s="624"/>
      <c r="U33" s="624"/>
      <c r="V33" s="624"/>
      <c r="W33" s="624"/>
      <c r="X33" s="624"/>
      <c r="Y33" s="625"/>
      <c r="Z33" s="626">
        <v>0.2</v>
      </c>
      <c r="AA33" s="626"/>
      <c r="AB33" s="626"/>
      <c r="AC33" s="626"/>
      <c r="AD33" s="627">
        <v>12613</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98.6</v>
      </c>
      <c r="BH33" s="682"/>
      <c r="BI33" s="682"/>
      <c r="BJ33" s="682"/>
      <c r="BK33" s="682"/>
      <c r="BL33" s="682"/>
      <c r="BM33" s="683">
        <v>94.3</v>
      </c>
      <c r="BN33" s="682"/>
      <c r="BO33" s="682"/>
      <c r="BP33" s="682"/>
      <c r="BQ33" s="684"/>
      <c r="BR33" s="681">
        <v>98.8</v>
      </c>
      <c r="BS33" s="682"/>
      <c r="BT33" s="682"/>
      <c r="BU33" s="682"/>
      <c r="BV33" s="682"/>
      <c r="BW33" s="682"/>
      <c r="BX33" s="683">
        <v>93.6</v>
      </c>
      <c r="BY33" s="682"/>
      <c r="BZ33" s="682"/>
      <c r="CA33" s="682"/>
      <c r="CB33" s="684"/>
      <c r="CD33" s="620" t="s">
        <v>306</v>
      </c>
      <c r="CE33" s="621"/>
      <c r="CF33" s="621"/>
      <c r="CG33" s="621"/>
      <c r="CH33" s="621"/>
      <c r="CI33" s="621"/>
      <c r="CJ33" s="621"/>
      <c r="CK33" s="621"/>
      <c r="CL33" s="621"/>
      <c r="CM33" s="621"/>
      <c r="CN33" s="621"/>
      <c r="CO33" s="621"/>
      <c r="CP33" s="621"/>
      <c r="CQ33" s="622"/>
      <c r="CR33" s="623">
        <v>8940362</v>
      </c>
      <c r="CS33" s="655"/>
      <c r="CT33" s="655"/>
      <c r="CU33" s="655"/>
      <c r="CV33" s="655"/>
      <c r="CW33" s="655"/>
      <c r="CX33" s="655"/>
      <c r="CY33" s="656"/>
      <c r="CZ33" s="628">
        <v>46.8</v>
      </c>
      <c r="DA33" s="653"/>
      <c r="DB33" s="653"/>
      <c r="DC33" s="657"/>
      <c r="DD33" s="632">
        <v>7357404</v>
      </c>
      <c r="DE33" s="655"/>
      <c r="DF33" s="655"/>
      <c r="DG33" s="655"/>
      <c r="DH33" s="655"/>
      <c r="DI33" s="655"/>
      <c r="DJ33" s="655"/>
      <c r="DK33" s="656"/>
      <c r="DL33" s="632">
        <v>4372405</v>
      </c>
      <c r="DM33" s="655"/>
      <c r="DN33" s="655"/>
      <c r="DO33" s="655"/>
      <c r="DP33" s="655"/>
      <c r="DQ33" s="655"/>
      <c r="DR33" s="655"/>
      <c r="DS33" s="655"/>
      <c r="DT33" s="655"/>
      <c r="DU33" s="655"/>
      <c r="DV33" s="656"/>
      <c r="DW33" s="628">
        <v>44.8</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536519</v>
      </c>
      <c r="S34" s="624"/>
      <c r="T34" s="624"/>
      <c r="U34" s="624"/>
      <c r="V34" s="624"/>
      <c r="W34" s="624"/>
      <c r="X34" s="624"/>
      <c r="Y34" s="625"/>
      <c r="Z34" s="626">
        <v>2.7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2729152</v>
      </c>
      <c r="CS34" s="624"/>
      <c r="CT34" s="624"/>
      <c r="CU34" s="624"/>
      <c r="CV34" s="624"/>
      <c r="CW34" s="624"/>
      <c r="CX34" s="624"/>
      <c r="CY34" s="625"/>
      <c r="CZ34" s="628">
        <v>14.3</v>
      </c>
      <c r="DA34" s="653"/>
      <c r="DB34" s="653"/>
      <c r="DC34" s="657"/>
      <c r="DD34" s="632">
        <v>2150612</v>
      </c>
      <c r="DE34" s="624"/>
      <c r="DF34" s="624"/>
      <c r="DG34" s="624"/>
      <c r="DH34" s="624"/>
      <c r="DI34" s="624"/>
      <c r="DJ34" s="624"/>
      <c r="DK34" s="625"/>
      <c r="DL34" s="632">
        <v>1825886</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2343582</v>
      </c>
      <c r="S35" s="624"/>
      <c r="T35" s="624"/>
      <c r="U35" s="624"/>
      <c r="V35" s="624"/>
      <c r="W35" s="624"/>
      <c r="X35" s="624"/>
      <c r="Y35" s="625"/>
      <c r="Z35" s="626">
        <v>11.7</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217619</v>
      </c>
      <c r="CS35" s="655"/>
      <c r="CT35" s="655"/>
      <c r="CU35" s="655"/>
      <c r="CV35" s="655"/>
      <c r="CW35" s="655"/>
      <c r="CX35" s="655"/>
      <c r="CY35" s="656"/>
      <c r="CZ35" s="628">
        <v>1.1000000000000001</v>
      </c>
      <c r="DA35" s="653"/>
      <c r="DB35" s="653"/>
      <c r="DC35" s="657"/>
      <c r="DD35" s="632">
        <v>180476</v>
      </c>
      <c r="DE35" s="655"/>
      <c r="DF35" s="655"/>
      <c r="DG35" s="655"/>
      <c r="DH35" s="655"/>
      <c r="DI35" s="655"/>
      <c r="DJ35" s="655"/>
      <c r="DK35" s="656"/>
      <c r="DL35" s="632">
        <v>173221</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377263</v>
      </c>
      <c r="S36" s="624"/>
      <c r="T36" s="624"/>
      <c r="U36" s="624"/>
      <c r="V36" s="624"/>
      <c r="W36" s="624"/>
      <c r="X36" s="624"/>
      <c r="Y36" s="625"/>
      <c r="Z36" s="626">
        <v>1.9</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3949967</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59007</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2373153</v>
      </c>
      <c r="CS36" s="624"/>
      <c r="CT36" s="624"/>
      <c r="CU36" s="624"/>
      <c r="CV36" s="624"/>
      <c r="CW36" s="624"/>
      <c r="CX36" s="624"/>
      <c r="CY36" s="625"/>
      <c r="CZ36" s="628">
        <v>12.4</v>
      </c>
      <c r="DA36" s="653"/>
      <c r="DB36" s="653"/>
      <c r="DC36" s="657"/>
      <c r="DD36" s="632">
        <v>2185272</v>
      </c>
      <c r="DE36" s="624"/>
      <c r="DF36" s="624"/>
      <c r="DG36" s="624"/>
      <c r="DH36" s="624"/>
      <c r="DI36" s="624"/>
      <c r="DJ36" s="624"/>
      <c r="DK36" s="625"/>
      <c r="DL36" s="632">
        <v>1178644</v>
      </c>
      <c r="DM36" s="624"/>
      <c r="DN36" s="624"/>
      <c r="DO36" s="624"/>
      <c r="DP36" s="624"/>
      <c r="DQ36" s="624"/>
      <c r="DR36" s="624"/>
      <c r="DS36" s="624"/>
      <c r="DT36" s="624"/>
      <c r="DU36" s="624"/>
      <c r="DV36" s="625"/>
      <c r="DW36" s="628">
        <v>12.1</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717642</v>
      </c>
      <c r="S37" s="624"/>
      <c r="T37" s="624"/>
      <c r="U37" s="624"/>
      <c r="V37" s="624"/>
      <c r="W37" s="624"/>
      <c r="X37" s="624"/>
      <c r="Y37" s="625"/>
      <c r="Z37" s="626">
        <v>3.6</v>
      </c>
      <c r="AA37" s="626"/>
      <c r="AB37" s="626"/>
      <c r="AC37" s="626"/>
      <c r="AD37" s="627">
        <v>15328</v>
      </c>
      <c r="AE37" s="627"/>
      <c r="AF37" s="627"/>
      <c r="AG37" s="627"/>
      <c r="AH37" s="627"/>
      <c r="AI37" s="627"/>
      <c r="AJ37" s="627"/>
      <c r="AK37" s="627"/>
      <c r="AL37" s="628">
        <v>0.2</v>
      </c>
      <c r="AM37" s="629"/>
      <c r="AN37" s="629"/>
      <c r="AO37" s="630"/>
      <c r="AQ37" s="686" t="s">
        <v>318</v>
      </c>
      <c r="AR37" s="687"/>
      <c r="AS37" s="687"/>
      <c r="AT37" s="687"/>
      <c r="AU37" s="687"/>
      <c r="AV37" s="687"/>
      <c r="AW37" s="687"/>
      <c r="AX37" s="687"/>
      <c r="AY37" s="688"/>
      <c r="AZ37" s="623">
        <v>2089063</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-8238</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658094</v>
      </c>
      <c r="CS37" s="655"/>
      <c r="CT37" s="655"/>
      <c r="CU37" s="655"/>
      <c r="CV37" s="655"/>
      <c r="CW37" s="655"/>
      <c r="CX37" s="655"/>
      <c r="CY37" s="656"/>
      <c r="CZ37" s="628">
        <v>3.4</v>
      </c>
      <c r="DA37" s="653"/>
      <c r="DB37" s="653"/>
      <c r="DC37" s="657"/>
      <c r="DD37" s="632">
        <v>658094</v>
      </c>
      <c r="DE37" s="655"/>
      <c r="DF37" s="655"/>
      <c r="DG37" s="655"/>
      <c r="DH37" s="655"/>
      <c r="DI37" s="655"/>
      <c r="DJ37" s="655"/>
      <c r="DK37" s="656"/>
      <c r="DL37" s="632">
        <v>658094</v>
      </c>
      <c r="DM37" s="655"/>
      <c r="DN37" s="655"/>
      <c r="DO37" s="655"/>
      <c r="DP37" s="655"/>
      <c r="DQ37" s="655"/>
      <c r="DR37" s="655"/>
      <c r="DS37" s="655"/>
      <c r="DT37" s="655"/>
      <c r="DU37" s="655"/>
      <c r="DV37" s="656"/>
      <c r="DW37" s="628">
        <v>6.7</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1350715</v>
      </c>
      <c r="S38" s="624"/>
      <c r="T38" s="624"/>
      <c r="U38" s="624"/>
      <c r="V38" s="624"/>
      <c r="W38" s="624"/>
      <c r="X38" s="624"/>
      <c r="Y38" s="625"/>
      <c r="Z38" s="626">
        <v>6.7</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299223</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4496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1546404</v>
      </c>
      <c r="CS38" s="624"/>
      <c r="CT38" s="624"/>
      <c r="CU38" s="624"/>
      <c r="CV38" s="624"/>
      <c r="CW38" s="624"/>
      <c r="CX38" s="624"/>
      <c r="CY38" s="625"/>
      <c r="CZ38" s="628">
        <v>8.1</v>
      </c>
      <c r="DA38" s="653"/>
      <c r="DB38" s="653"/>
      <c r="DC38" s="657"/>
      <c r="DD38" s="632">
        <v>1263171</v>
      </c>
      <c r="DE38" s="624"/>
      <c r="DF38" s="624"/>
      <c r="DG38" s="624"/>
      <c r="DH38" s="624"/>
      <c r="DI38" s="624"/>
      <c r="DJ38" s="624"/>
      <c r="DK38" s="625"/>
      <c r="DL38" s="632">
        <v>1194654</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v>15277</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6561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213718</v>
      </c>
      <c r="CS39" s="655"/>
      <c r="CT39" s="655"/>
      <c r="CU39" s="655"/>
      <c r="CV39" s="655"/>
      <c r="CW39" s="655"/>
      <c r="CX39" s="655"/>
      <c r="CY39" s="656"/>
      <c r="CZ39" s="628">
        <v>1.1000000000000001</v>
      </c>
      <c r="DA39" s="653"/>
      <c r="DB39" s="653"/>
      <c r="DC39" s="657"/>
      <c r="DD39" s="632">
        <v>139857</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26715</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83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1860316</v>
      </c>
      <c r="CS40" s="624"/>
      <c r="CT40" s="624"/>
      <c r="CU40" s="624"/>
      <c r="CV40" s="624"/>
      <c r="CW40" s="624"/>
      <c r="CX40" s="624"/>
      <c r="CY40" s="625"/>
      <c r="CZ40" s="628">
        <v>9.6999999999999993</v>
      </c>
      <c r="DA40" s="653"/>
      <c r="DB40" s="653"/>
      <c r="DC40" s="657"/>
      <c r="DD40" s="632">
        <v>1438016</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20021468</v>
      </c>
      <c r="S41" s="696"/>
      <c r="T41" s="696"/>
      <c r="U41" s="696"/>
      <c r="V41" s="696"/>
      <c r="W41" s="696"/>
      <c r="X41" s="696"/>
      <c r="Y41" s="700"/>
      <c r="Z41" s="701">
        <v>100</v>
      </c>
      <c r="AA41" s="701"/>
      <c r="AB41" s="701"/>
      <c r="AC41" s="701"/>
      <c r="AD41" s="702">
        <v>9728895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345339</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1201065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404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2744134</v>
      </c>
      <c r="CS42" s="655"/>
      <c r="CT42" s="655"/>
      <c r="CU42" s="655"/>
      <c r="CV42" s="655"/>
      <c r="CW42" s="655"/>
      <c r="CX42" s="655"/>
      <c r="CY42" s="656"/>
      <c r="CZ42" s="628">
        <v>14.4</v>
      </c>
      <c r="DA42" s="653"/>
      <c r="DB42" s="653"/>
      <c r="DC42" s="657"/>
      <c r="DD42" s="632">
        <v>664464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91806</v>
      </c>
      <c r="CS43" s="655"/>
      <c r="CT43" s="655"/>
      <c r="CU43" s="655"/>
      <c r="CV43" s="655"/>
      <c r="CW43" s="655"/>
      <c r="CX43" s="655"/>
      <c r="CY43" s="656"/>
      <c r="CZ43" s="628">
        <v>0.5</v>
      </c>
      <c r="DA43" s="653"/>
      <c r="DB43" s="653"/>
      <c r="DC43" s="657"/>
      <c r="DD43" s="632">
        <v>91806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1632484</v>
      </c>
      <c r="CS44" s="624"/>
      <c r="CT44" s="624"/>
      <c r="CU44" s="624"/>
      <c r="CV44" s="624"/>
      <c r="CW44" s="624"/>
      <c r="CX44" s="624"/>
      <c r="CY44" s="625"/>
      <c r="CZ44" s="628">
        <v>8.6</v>
      </c>
      <c r="DA44" s="629"/>
      <c r="DB44" s="629"/>
      <c r="DC44" s="635"/>
      <c r="DD44" s="632">
        <v>396596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1038155</v>
      </c>
      <c r="CS45" s="655"/>
      <c r="CT45" s="655"/>
      <c r="CU45" s="655"/>
      <c r="CV45" s="655"/>
      <c r="CW45" s="655"/>
      <c r="CX45" s="655"/>
      <c r="CY45" s="656"/>
      <c r="CZ45" s="628">
        <v>5.4</v>
      </c>
      <c r="DA45" s="653"/>
      <c r="DB45" s="653"/>
      <c r="DC45" s="657"/>
      <c r="DD45" s="632">
        <v>45956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588414</v>
      </c>
      <c r="CS46" s="624"/>
      <c r="CT46" s="624"/>
      <c r="CU46" s="624"/>
      <c r="CV46" s="624"/>
      <c r="CW46" s="624"/>
      <c r="CX46" s="624"/>
      <c r="CY46" s="625"/>
      <c r="CZ46" s="628">
        <v>3.1</v>
      </c>
      <c r="DA46" s="629"/>
      <c r="DB46" s="629"/>
      <c r="DC46" s="635"/>
      <c r="DD46" s="632">
        <v>350520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1111650</v>
      </c>
      <c r="CS47" s="655"/>
      <c r="CT47" s="655"/>
      <c r="CU47" s="655"/>
      <c r="CV47" s="655"/>
      <c r="CW47" s="655"/>
      <c r="CX47" s="655"/>
      <c r="CY47" s="656"/>
      <c r="CZ47" s="628">
        <v>5.8</v>
      </c>
      <c r="DA47" s="653"/>
      <c r="DB47" s="653"/>
      <c r="DC47" s="657"/>
      <c r="DD47" s="632">
        <v>267868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19088323</v>
      </c>
      <c r="CS49" s="682"/>
      <c r="CT49" s="682"/>
      <c r="CU49" s="682"/>
      <c r="CV49" s="682"/>
      <c r="CW49" s="682"/>
      <c r="CX49" s="682"/>
      <c r="CY49" s="711"/>
      <c r="CZ49" s="703">
        <v>100</v>
      </c>
      <c r="DA49" s="712"/>
      <c r="DB49" s="712"/>
      <c r="DC49" s="713"/>
      <c r="DD49" s="714">
        <v>13391968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n5YmmBews8IvOoy5V3o0xEWTcEfsXiCiLV4/94G+kBaat58k3W7CxpbWMs3tOyATen63or+M4PeNJxXQm6bg==" saltValue="S93JhYtDca1j7gbmV/YB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20021</v>
      </c>
      <c r="R7" s="753"/>
      <c r="S7" s="753"/>
      <c r="T7" s="753"/>
      <c r="U7" s="753"/>
      <c r="V7" s="753">
        <v>19088</v>
      </c>
      <c r="W7" s="753"/>
      <c r="X7" s="753"/>
      <c r="Y7" s="753"/>
      <c r="Z7" s="753"/>
      <c r="AA7" s="753">
        <v>933</v>
      </c>
      <c r="AB7" s="753"/>
      <c r="AC7" s="753"/>
      <c r="AD7" s="753"/>
      <c r="AE7" s="754"/>
      <c r="AF7" s="755">
        <v>536</v>
      </c>
      <c r="AG7" s="756"/>
      <c r="AH7" s="756"/>
      <c r="AI7" s="756"/>
      <c r="AJ7" s="757"/>
      <c r="AK7" s="758">
        <v>2320585</v>
      </c>
      <c r="AL7" s="759"/>
      <c r="AM7" s="759"/>
      <c r="AN7" s="759"/>
      <c r="AO7" s="759"/>
      <c r="AP7" s="759">
        <v>10859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10</v>
      </c>
      <c r="CI7" s="744"/>
      <c r="CJ7" s="744"/>
      <c r="CK7" s="744"/>
      <c r="CL7" s="745"/>
      <c r="CM7" s="743">
        <v>522</v>
      </c>
      <c r="CN7" s="744"/>
      <c r="CO7" s="744"/>
      <c r="CP7" s="744"/>
      <c r="CQ7" s="745"/>
      <c r="CR7" s="743">
        <v>20</v>
      </c>
      <c r="CS7" s="744"/>
      <c r="CT7" s="744"/>
      <c r="CU7" s="744"/>
      <c r="CV7" s="745"/>
      <c r="CW7" s="743" t="s">
        <v>560</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8</v>
      </c>
      <c r="CI8" s="777"/>
      <c r="CJ8" s="777"/>
      <c r="CK8" s="777"/>
      <c r="CL8" s="778"/>
      <c r="CM8" s="776">
        <v>691</v>
      </c>
      <c r="CN8" s="777"/>
      <c r="CO8" s="777"/>
      <c r="CP8" s="777"/>
      <c r="CQ8" s="778"/>
      <c r="CR8" s="776">
        <v>200</v>
      </c>
      <c r="CS8" s="777"/>
      <c r="CT8" s="777"/>
      <c r="CU8" s="777"/>
      <c r="CV8" s="778"/>
      <c r="CW8" s="776" t="s">
        <v>486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20021</v>
      </c>
      <c r="R23" s="793"/>
      <c r="S23" s="793"/>
      <c r="T23" s="793"/>
      <c r="U23" s="793"/>
      <c r="V23" s="793">
        <v>19088</v>
      </c>
      <c r="W23" s="793"/>
      <c r="X23" s="793"/>
      <c r="Y23" s="793"/>
      <c r="Z23" s="793"/>
      <c r="AA23" s="793">
        <v>933</v>
      </c>
      <c r="AB23" s="793"/>
      <c r="AC23" s="793"/>
      <c r="AD23" s="793"/>
      <c r="AE23" s="794"/>
      <c r="AF23" s="795">
        <v>536</v>
      </c>
      <c r="AG23" s="793"/>
      <c r="AH23" s="793"/>
      <c r="AI23" s="793"/>
      <c r="AJ23" s="796"/>
      <c r="AK23" s="797"/>
      <c r="AL23" s="798"/>
      <c r="AM23" s="798"/>
      <c r="AN23" s="798"/>
      <c r="AO23" s="798"/>
      <c r="AP23" s="793">
        <v>10859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3630</v>
      </c>
      <c r="R28" s="823"/>
      <c r="S28" s="823"/>
      <c r="T28" s="823"/>
      <c r="U28" s="823"/>
      <c r="V28" s="823">
        <v>3571</v>
      </c>
      <c r="W28" s="823"/>
      <c r="X28" s="823"/>
      <c r="Y28" s="823"/>
      <c r="Z28" s="823"/>
      <c r="AA28" s="823">
        <v>59</v>
      </c>
      <c r="AB28" s="823"/>
      <c r="AC28" s="823"/>
      <c r="AD28" s="823"/>
      <c r="AE28" s="824"/>
      <c r="AF28" s="825">
        <v>59</v>
      </c>
      <c r="AG28" s="823"/>
      <c r="AH28" s="823"/>
      <c r="AI28" s="823"/>
      <c r="AJ28" s="826"/>
      <c r="AK28" s="827">
        <v>352</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4170</v>
      </c>
      <c r="R29" s="784"/>
      <c r="S29" s="784"/>
      <c r="T29" s="784"/>
      <c r="U29" s="784"/>
      <c r="V29" s="784">
        <v>3877</v>
      </c>
      <c r="W29" s="784"/>
      <c r="X29" s="784"/>
      <c r="Y29" s="784"/>
      <c r="Z29" s="784"/>
      <c r="AA29" s="784">
        <v>293</v>
      </c>
      <c r="AB29" s="784"/>
      <c r="AC29" s="784"/>
      <c r="AD29" s="784"/>
      <c r="AE29" s="785"/>
      <c r="AF29" s="786">
        <v>293</v>
      </c>
      <c r="AG29" s="787"/>
      <c r="AH29" s="787"/>
      <c r="AI29" s="787"/>
      <c r="AJ29" s="788"/>
      <c r="AK29" s="834">
        <v>695</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489</v>
      </c>
      <c r="R30" s="784"/>
      <c r="S30" s="784"/>
      <c r="T30" s="784"/>
      <c r="U30" s="784"/>
      <c r="V30" s="784">
        <v>461</v>
      </c>
      <c r="W30" s="784"/>
      <c r="X30" s="784"/>
      <c r="Y30" s="784"/>
      <c r="Z30" s="784"/>
      <c r="AA30" s="784">
        <v>27</v>
      </c>
      <c r="AB30" s="784"/>
      <c r="AC30" s="784"/>
      <c r="AD30" s="784"/>
      <c r="AE30" s="785"/>
      <c r="AF30" s="786">
        <v>27</v>
      </c>
      <c r="AG30" s="787"/>
      <c r="AH30" s="787"/>
      <c r="AI30" s="787"/>
      <c r="AJ30" s="788"/>
      <c r="AK30" s="834">
        <v>127</v>
      </c>
      <c r="AL30" s="830"/>
      <c r="AM30" s="830"/>
      <c r="AN30" s="830"/>
      <c r="AO30" s="830"/>
      <c r="AP30" s="830" t="s">
        <v>560</v>
      </c>
      <c r="AQ30" s="830"/>
      <c r="AR30" s="830"/>
      <c r="AS30" s="830"/>
      <c r="AT30" s="830"/>
      <c r="AU30" s="830" t="s">
        <v>560</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827</v>
      </c>
      <c r="R31" s="784"/>
      <c r="S31" s="784"/>
      <c r="T31" s="784"/>
      <c r="U31" s="784"/>
      <c r="V31" s="784">
        <v>764</v>
      </c>
      <c r="W31" s="784"/>
      <c r="X31" s="784"/>
      <c r="Y31" s="784"/>
      <c r="Z31" s="784"/>
      <c r="AA31" s="784">
        <v>63</v>
      </c>
      <c r="AB31" s="784"/>
      <c r="AC31" s="784"/>
      <c r="AD31" s="784"/>
      <c r="AE31" s="785"/>
      <c r="AF31" s="786">
        <v>1205</v>
      </c>
      <c r="AG31" s="787"/>
      <c r="AH31" s="787"/>
      <c r="AI31" s="787"/>
      <c r="AJ31" s="788"/>
      <c r="AK31" s="834" t="s">
        <v>560</v>
      </c>
      <c r="AL31" s="830"/>
      <c r="AM31" s="830"/>
      <c r="AN31" s="830"/>
      <c r="AO31" s="830"/>
      <c r="AP31" s="830">
        <v>1324</v>
      </c>
      <c r="AQ31" s="830"/>
      <c r="AR31" s="830"/>
      <c r="AS31" s="830"/>
      <c r="AT31" s="830"/>
      <c r="AU31" s="830">
        <v>164</v>
      </c>
      <c r="AV31" s="830"/>
      <c r="AW31" s="830"/>
      <c r="AX31" s="830"/>
      <c r="AY31" s="830"/>
      <c r="AZ31" s="831" t="s">
        <v>545</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931</v>
      </c>
      <c r="R32" s="784"/>
      <c r="S32" s="784"/>
      <c r="T32" s="784"/>
      <c r="U32" s="784"/>
      <c r="V32" s="784">
        <v>848</v>
      </c>
      <c r="W32" s="784"/>
      <c r="X32" s="784"/>
      <c r="Y32" s="784"/>
      <c r="Z32" s="784"/>
      <c r="AA32" s="784">
        <v>82</v>
      </c>
      <c r="AB32" s="784"/>
      <c r="AC32" s="784"/>
      <c r="AD32" s="784"/>
      <c r="AE32" s="785"/>
      <c r="AF32" s="786">
        <v>162</v>
      </c>
      <c r="AG32" s="787"/>
      <c r="AH32" s="787"/>
      <c r="AI32" s="787"/>
      <c r="AJ32" s="788"/>
      <c r="AK32" s="834">
        <v>82</v>
      </c>
      <c r="AL32" s="830"/>
      <c r="AM32" s="830"/>
      <c r="AN32" s="830"/>
      <c r="AO32" s="830"/>
      <c r="AP32" s="830">
        <v>6661</v>
      </c>
      <c r="AQ32" s="830"/>
      <c r="AR32" s="830"/>
      <c r="AS32" s="830"/>
      <c r="AT32" s="830"/>
      <c r="AU32" s="830">
        <v>1745</v>
      </c>
      <c r="AV32" s="830"/>
      <c r="AW32" s="830"/>
      <c r="AX32" s="830"/>
      <c r="AY32" s="830"/>
      <c r="AZ32" s="831" t="s">
        <v>545</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965</v>
      </c>
      <c r="R33" s="784"/>
      <c r="S33" s="784"/>
      <c r="T33" s="784"/>
      <c r="U33" s="784"/>
      <c r="V33" s="784">
        <v>950</v>
      </c>
      <c r="W33" s="784"/>
      <c r="X33" s="784"/>
      <c r="Y33" s="784"/>
      <c r="Z33" s="784"/>
      <c r="AA33" s="784">
        <v>16</v>
      </c>
      <c r="AB33" s="784"/>
      <c r="AC33" s="784"/>
      <c r="AD33" s="784"/>
      <c r="AE33" s="785"/>
      <c r="AF33" s="786" t="s">
        <v>121</v>
      </c>
      <c r="AG33" s="787"/>
      <c r="AH33" s="787"/>
      <c r="AI33" s="787"/>
      <c r="AJ33" s="788"/>
      <c r="AK33" s="834">
        <v>894</v>
      </c>
      <c r="AL33" s="830"/>
      <c r="AM33" s="830"/>
      <c r="AN33" s="830"/>
      <c r="AO33" s="830"/>
      <c r="AP33" s="830">
        <v>5614</v>
      </c>
      <c r="AQ33" s="830"/>
      <c r="AR33" s="830"/>
      <c r="AS33" s="830"/>
      <c r="AT33" s="830"/>
      <c r="AU33" s="830">
        <v>4525</v>
      </c>
      <c r="AV33" s="830"/>
      <c r="AW33" s="830"/>
      <c r="AX33" s="830"/>
      <c r="AY33" s="830"/>
      <c r="AZ33" s="831" t="s">
        <v>560</v>
      </c>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1747</v>
      </c>
      <c r="AG63" s="844"/>
      <c r="AH63" s="844"/>
      <c r="AI63" s="844"/>
      <c r="AJ63" s="845"/>
      <c r="AK63" s="846"/>
      <c r="AL63" s="841"/>
      <c r="AM63" s="841"/>
      <c r="AN63" s="841"/>
      <c r="AO63" s="841"/>
      <c r="AP63" s="844">
        <v>13599</v>
      </c>
      <c r="AQ63" s="844"/>
      <c r="AR63" s="844"/>
      <c r="AS63" s="844"/>
      <c r="AT63" s="844"/>
      <c r="AU63" s="844">
        <v>6428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10136</v>
      </c>
      <c r="R68" s="866"/>
      <c r="S68" s="866"/>
      <c r="T68" s="866"/>
      <c r="U68" s="866"/>
      <c r="V68" s="866">
        <v>9277</v>
      </c>
      <c r="W68" s="866"/>
      <c r="X68" s="866"/>
      <c r="Y68" s="866"/>
      <c r="Z68" s="866"/>
      <c r="AA68" s="866">
        <v>859</v>
      </c>
      <c r="AB68" s="866"/>
      <c r="AC68" s="866"/>
      <c r="AD68" s="866"/>
      <c r="AE68" s="866"/>
      <c r="AF68" s="866">
        <v>859</v>
      </c>
      <c r="AG68" s="866"/>
      <c r="AH68" s="866"/>
      <c r="AI68" s="866"/>
      <c r="AJ68" s="866"/>
      <c r="AK68" s="866">
        <v>110</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879</v>
      </c>
      <c r="R69" s="830"/>
      <c r="S69" s="830"/>
      <c r="T69" s="830"/>
      <c r="U69" s="830"/>
      <c r="V69" s="830">
        <v>876</v>
      </c>
      <c r="W69" s="830"/>
      <c r="X69" s="830"/>
      <c r="Y69" s="830"/>
      <c r="Z69" s="830"/>
      <c r="AA69" s="830">
        <v>2</v>
      </c>
      <c r="AB69" s="830"/>
      <c r="AC69" s="830"/>
      <c r="AD69" s="830"/>
      <c r="AE69" s="830"/>
      <c r="AF69" s="830">
        <v>2</v>
      </c>
      <c r="AG69" s="830"/>
      <c r="AH69" s="830"/>
      <c r="AI69" s="830"/>
      <c r="AJ69" s="830"/>
      <c r="AK69" s="830">
        <v>3</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247</v>
      </c>
      <c r="R70" s="830"/>
      <c r="S70" s="830"/>
      <c r="T70" s="830"/>
      <c r="U70" s="830"/>
      <c r="V70" s="830">
        <v>242</v>
      </c>
      <c r="W70" s="830"/>
      <c r="X70" s="830"/>
      <c r="Y70" s="830"/>
      <c r="Z70" s="830"/>
      <c r="AA70" s="830">
        <v>5</v>
      </c>
      <c r="AB70" s="830"/>
      <c r="AC70" s="830"/>
      <c r="AD70" s="830"/>
      <c r="AE70" s="830"/>
      <c r="AF70" s="830">
        <v>5</v>
      </c>
      <c r="AG70" s="830"/>
      <c r="AH70" s="830"/>
      <c r="AI70" s="830"/>
      <c r="AJ70" s="830"/>
      <c r="AK70" s="830">
        <v>4</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284976</v>
      </c>
      <c r="R71" s="830"/>
      <c r="S71" s="830"/>
      <c r="T71" s="830"/>
      <c r="U71" s="830"/>
      <c r="V71" s="830">
        <v>279261</v>
      </c>
      <c r="W71" s="830"/>
      <c r="X71" s="830"/>
      <c r="Y71" s="830"/>
      <c r="Z71" s="830"/>
      <c r="AA71" s="830">
        <v>5715</v>
      </c>
      <c r="AB71" s="830"/>
      <c r="AC71" s="830"/>
      <c r="AD71" s="830"/>
      <c r="AE71" s="830"/>
      <c r="AF71" s="830">
        <v>5715</v>
      </c>
      <c r="AG71" s="830"/>
      <c r="AH71" s="830"/>
      <c r="AI71" s="830"/>
      <c r="AJ71" s="830"/>
      <c r="AK71" s="830">
        <v>7156</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756</v>
      </c>
      <c r="R72" s="830"/>
      <c r="S72" s="830"/>
      <c r="T72" s="830"/>
      <c r="U72" s="830"/>
      <c r="V72" s="830">
        <v>659</v>
      </c>
      <c r="W72" s="830"/>
      <c r="X72" s="830"/>
      <c r="Y72" s="830"/>
      <c r="Z72" s="830"/>
      <c r="AA72" s="830">
        <v>97</v>
      </c>
      <c r="AB72" s="830"/>
      <c r="AC72" s="830"/>
      <c r="AD72" s="830"/>
      <c r="AE72" s="830"/>
      <c r="AF72" s="830">
        <v>97</v>
      </c>
      <c r="AG72" s="830"/>
      <c r="AH72" s="830"/>
      <c r="AI72" s="830"/>
      <c r="AJ72" s="830"/>
      <c r="AK72" s="830">
        <v>536</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284221</v>
      </c>
      <c r="R73" s="830"/>
      <c r="S73" s="830"/>
      <c r="T73" s="830"/>
      <c r="U73" s="830"/>
      <c r="V73" s="830">
        <v>278602</v>
      </c>
      <c r="W73" s="830"/>
      <c r="X73" s="830"/>
      <c r="Y73" s="830"/>
      <c r="Z73" s="830"/>
      <c r="AA73" s="830">
        <v>5619</v>
      </c>
      <c r="AB73" s="830"/>
      <c r="AC73" s="830"/>
      <c r="AD73" s="830"/>
      <c r="AE73" s="830"/>
      <c r="AF73" s="830">
        <v>5619</v>
      </c>
      <c r="AG73" s="830"/>
      <c r="AH73" s="830"/>
      <c r="AI73" s="830"/>
      <c r="AJ73" s="830"/>
      <c r="AK73" s="830">
        <v>6621</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4875</v>
      </c>
      <c r="R74" s="830"/>
      <c r="S74" s="830"/>
      <c r="T74" s="830"/>
      <c r="U74" s="830"/>
      <c r="V74" s="830">
        <v>4699</v>
      </c>
      <c r="W74" s="830"/>
      <c r="X74" s="830"/>
      <c r="Y74" s="830"/>
      <c r="Z74" s="830"/>
      <c r="AA74" s="830">
        <v>176</v>
      </c>
      <c r="AB74" s="830"/>
      <c r="AC74" s="830"/>
      <c r="AD74" s="830"/>
      <c r="AE74" s="830"/>
      <c r="AF74" s="830">
        <v>121</v>
      </c>
      <c r="AG74" s="830"/>
      <c r="AH74" s="830"/>
      <c r="AI74" s="830"/>
      <c r="AJ74" s="830"/>
      <c r="AK74" s="830">
        <v>82</v>
      </c>
      <c r="AL74" s="830"/>
      <c r="AM74" s="830"/>
      <c r="AN74" s="830"/>
      <c r="AO74" s="830"/>
      <c r="AP74" s="830">
        <v>4009</v>
      </c>
      <c r="AQ74" s="830"/>
      <c r="AR74" s="830"/>
      <c r="AS74" s="830"/>
      <c r="AT74" s="830"/>
      <c r="AU74" s="830">
        <v>901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6702</v>
      </c>
      <c r="AG88" s="844"/>
      <c r="AH88" s="844"/>
      <c r="AI88" s="844"/>
      <c r="AJ88" s="844"/>
      <c r="AK88" s="841"/>
      <c r="AL88" s="841"/>
      <c r="AM88" s="841"/>
      <c r="AN88" s="841"/>
      <c r="AO88" s="841"/>
      <c r="AP88" s="844">
        <v>4009</v>
      </c>
      <c r="AQ88" s="844"/>
      <c r="AR88" s="844"/>
      <c r="AS88" s="844"/>
      <c r="AT88" s="844"/>
      <c r="AU88" s="844">
        <v>901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f>
        <v>220</v>
      </c>
      <c r="CS102" s="852"/>
      <c r="CT102" s="852"/>
      <c r="CU102" s="852"/>
      <c r="CV102" s="891"/>
      <c r="CW102" s="890" t="s">
        <v>560</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t="s">
        <v>560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1128205</v>
      </c>
      <c r="AB110" s="900"/>
      <c r="AC110" s="900"/>
      <c r="AD110" s="900"/>
      <c r="AE110" s="901"/>
      <c r="AF110" s="902">
        <v>1194736</v>
      </c>
      <c r="AG110" s="900"/>
      <c r="AH110" s="900"/>
      <c r="AI110" s="900"/>
      <c r="AJ110" s="901"/>
      <c r="AK110" s="902">
        <v>1242848</v>
      </c>
      <c r="AL110" s="900"/>
      <c r="AM110" s="900"/>
      <c r="AN110" s="900"/>
      <c r="AO110" s="901"/>
      <c r="AP110" s="903">
        <v>14.7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10703651</v>
      </c>
      <c r="BR110" s="931"/>
      <c r="BS110" s="931"/>
      <c r="BT110" s="931"/>
      <c r="BU110" s="931"/>
      <c r="BV110" s="931">
        <v>10474017</v>
      </c>
      <c r="BW110" s="931"/>
      <c r="BX110" s="931"/>
      <c r="BY110" s="931"/>
      <c r="BZ110" s="931"/>
      <c r="CA110" s="931">
        <v>10858996</v>
      </c>
      <c r="CB110" s="931"/>
      <c r="CC110" s="931"/>
      <c r="CD110" s="931"/>
      <c r="CE110" s="931"/>
      <c r="CF110" s="944">
        <v>128.6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2597470</v>
      </c>
      <c r="BR112" s="926"/>
      <c r="BS112" s="926"/>
      <c r="BT112" s="926"/>
      <c r="BU112" s="926"/>
      <c r="BV112" s="926">
        <v>2383197</v>
      </c>
      <c r="BW112" s="926"/>
      <c r="BX112" s="926"/>
      <c r="BY112" s="926"/>
      <c r="BZ112" s="926"/>
      <c r="CA112" s="926">
        <v>6434016</v>
      </c>
      <c r="CB112" s="926"/>
      <c r="CC112" s="926"/>
      <c r="CD112" s="926"/>
      <c r="CE112" s="926"/>
      <c r="CF112" s="920">
        <v>76.2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169736</v>
      </c>
      <c r="AB113" s="938"/>
      <c r="AC113" s="938"/>
      <c r="AD113" s="938"/>
      <c r="AE113" s="939"/>
      <c r="AF113" s="940">
        <v>243694</v>
      </c>
      <c r="AG113" s="938"/>
      <c r="AH113" s="938"/>
      <c r="AI113" s="938"/>
      <c r="AJ113" s="939"/>
      <c r="AK113" s="940">
        <v>659415</v>
      </c>
      <c r="AL113" s="938"/>
      <c r="AM113" s="938"/>
      <c r="AN113" s="938"/>
      <c r="AO113" s="939"/>
      <c r="AP113" s="941">
        <v>7.8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4093863</v>
      </c>
      <c r="BR113" s="926"/>
      <c r="BS113" s="926"/>
      <c r="BT113" s="926"/>
      <c r="BU113" s="926"/>
      <c r="BV113" s="926">
        <v>3861992</v>
      </c>
      <c r="BW113" s="926"/>
      <c r="BX113" s="926"/>
      <c r="BY113" s="926"/>
      <c r="BZ113" s="926"/>
      <c r="CA113" s="926">
        <v>900669</v>
      </c>
      <c r="CB113" s="926"/>
      <c r="CC113" s="926"/>
      <c r="CD113" s="926"/>
      <c r="CE113" s="926"/>
      <c r="CF113" s="920">
        <v>10.7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319155</v>
      </c>
      <c r="AB114" s="959"/>
      <c r="AC114" s="959"/>
      <c r="AD114" s="959"/>
      <c r="AE114" s="960"/>
      <c r="AF114" s="961">
        <v>320558</v>
      </c>
      <c r="AG114" s="959"/>
      <c r="AH114" s="959"/>
      <c r="AI114" s="959"/>
      <c r="AJ114" s="960"/>
      <c r="AK114" s="961">
        <v>83313</v>
      </c>
      <c r="AL114" s="959"/>
      <c r="AM114" s="959"/>
      <c r="AN114" s="959"/>
      <c r="AO114" s="960"/>
      <c r="AP114" s="962">
        <v>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2428251</v>
      </c>
      <c r="BR114" s="926"/>
      <c r="BS114" s="926"/>
      <c r="BT114" s="926"/>
      <c r="BU114" s="926"/>
      <c r="BV114" s="926">
        <v>2314809</v>
      </c>
      <c r="BW114" s="926"/>
      <c r="BX114" s="926"/>
      <c r="BY114" s="926"/>
      <c r="BZ114" s="926"/>
      <c r="CA114" s="926">
        <v>2207693</v>
      </c>
      <c r="CB114" s="926"/>
      <c r="CC114" s="926"/>
      <c r="CD114" s="926"/>
      <c r="CE114" s="926"/>
      <c r="CF114" s="920">
        <v>26.1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v>
      </c>
      <c r="AB115" s="938"/>
      <c r="AC115" s="938"/>
      <c r="AD115" s="938"/>
      <c r="AE115" s="939"/>
      <c r="AF115" s="940">
        <v>36</v>
      </c>
      <c r="AG115" s="938"/>
      <c r="AH115" s="938"/>
      <c r="AI115" s="938"/>
      <c r="AJ115" s="939"/>
      <c r="AK115" s="940">
        <v>25</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v>
      </c>
      <c r="AB116" s="959"/>
      <c r="AC116" s="959"/>
      <c r="AD116" s="959"/>
      <c r="AE116" s="960"/>
      <c r="AF116" s="961">
        <v>272</v>
      </c>
      <c r="AG116" s="959"/>
      <c r="AH116" s="959"/>
      <c r="AI116" s="959"/>
      <c r="AJ116" s="960"/>
      <c r="AK116" s="961">
        <v>636</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1617134</v>
      </c>
      <c r="AB117" s="979"/>
      <c r="AC117" s="979"/>
      <c r="AD117" s="979"/>
      <c r="AE117" s="980"/>
      <c r="AF117" s="981">
        <v>1759296</v>
      </c>
      <c r="AG117" s="979"/>
      <c r="AH117" s="979"/>
      <c r="AI117" s="979"/>
      <c r="AJ117" s="980"/>
      <c r="AK117" s="981">
        <v>1986237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19823235</v>
      </c>
      <c r="BR119" s="1000"/>
      <c r="BS119" s="1000"/>
      <c r="BT119" s="1000"/>
      <c r="BU119" s="1000"/>
      <c r="BV119" s="1000">
        <v>19034015</v>
      </c>
      <c r="BW119" s="1000"/>
      <c r="BX119" s="1000"/>
      <c r="BY119" s="1000"/>
      <c r="BZ119" s="1000"/>
      <c r="CA119" s="1000">
        <v>20401374</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9998082</v>
      </c>
      <c r="BR120" s="931"/>
      <c r="BS120" s="931"/>
      <c r="BT120" s="931"/>
      <c r="BU120" s="931"/>
      <c r="BV120" s="931">
        <v>11406413</v>
      </c>
      <c r="BW120" s="931"/>
      <c r="BX120" s="931"/>
      <c r="BY120" s="931"/>
      <c r="BZ120" s="931"/>
      <c r="CA120" s="931">
        <v>9517596</v>
      </c>
      <c r="CB120" s="931"/>
      <c r="CC120" s="931"/>
      <c r="CD120" s="931"/>
      <c r="CE120" s="931"/>
      <c r="CF120" s="944">
        <v>112.7</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t="s">
        <v>121</v>
      </c>
      <c r="DM120" s="931"/>
      <c r="DN120" s="931"/>
      <c r="DO120" s="931"/>
      <c r="DP120" s="931"/>
      <c r="DQ120" s="931">
        <v>4524680</v>
      </c>
      <c r="DR120" s="931"/>
      <c r="DS120" s="931"/>
      <c r="DT120" s="931"/>
      <c r="DU120" s="931"/>
      <c r="DV120" s="932">
        <v>53.6</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1339990</v>
      </c>
      <c r="BR121" s="926"/>
      <c r="BS121" s="926"/>
      <c r="BT121" s="926"/>
      <c r="BU121" s="926"/>
      <c r="BV121" s="926">
        <v>1302278</v>
      </c>
      <c r="BW121" s="926"/>
      <c r="BX121" s="926"/>
      <c r="BY121" s="926"/>
      <c r="BZ121" s="926"/>
      <c r="CA121" s="926">
        <v>1124143</v>
      </c>
      <c r="CB121" s="926"/>
      <c r="CC121" s="926"/>
      <c r="CD121" s="926"/>
      <c r="CE121" s="926"/>
      <c r="CF121" s="920">
        <v>13.3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2515957</v>
      </c>
      <c r="DH121" s="926"/>
      <c r="DI121" s="926"/>
      <c r="DJ121" s="926"/>
      <c r="DK121" s="926"/>
      <c r="DL121" s="926">
        <v>2277442</v>
      </c>
      <c r="DM121" s="926"/>
      <c r="DN121" s="926"/>
      <c r="DO121" s="926"/>
      <c r="DP121" s="926"/>
      <c r="DQ121" s="926">
        <v>1745107</v>
      </c>
      <c r="DR121" s="926"/>
      <c r="DS121" s="926"/>
      <c r="DT121" s="926"/>
      <c r="DU121" s="926"/>
      <c r="DV121" s="927">
        <v>20.7</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14724927</v>
      </c>
      <c r="BR122" s="1000"/>
      <c r="BS122" s="1000"/>
      <c r="BT122" s="1000"/>
      <c r="BU122" s="1000"/>
      <c r="BV122" s="1000">
        <v>14238521</v>
      </c>
      <c r="BW122" s="1000"/>
      <c r="BX122" s="1000"/>
      <c r="BY122" s="1000"/>
      <c r="BZ122" s="1000"/>
      <c r="CA122" s="1000">
        <v>14087890</v>
      </c>
      <c r="CB122" s="1000"/>
      <c r="CC122" s="1000"/>
      <c r="CD122" s="1000"/>
      <c r="CE122" s="1000"/>
      <c r="CF122" s="1017">
        <v>166.8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81513</v>
      </c>
      <c r="DH122" s="926"/>
      <c r="DI122" s="926"/>
      <c r="DJ122" s="926"/>
      <c r="DK122" s="926"/>
      <c r="DL122" s="926">
        <v>105755</v>
      </c>
      <c r="DM122" s="926"/>
      <c r="DN122" s="926"/>
      <c r="DO122" s="926"/>
      <c r="DP122" s="926"/>
      <c r="DQ122" s="926">
        <v>164229</v>
      </c>
      <c r="DR122" s="926"/>
      <c r="DS122" s="926"/>
      <c r="DT122" s="926"/>
      <c r="DU122" s="926"/>
      <c r="DV122" s="927">
        <v>1.9</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26062999</v>
      </c>
      <c r="BR123" s="1064"/>
      <c r="BS123" s="1064"/>
      <c r="BT123" s="1064"/>
      <c r="BU123" s="1064"/>
      <c r="BV123" s="1064">
        <v>26947212</v>
      </c>
      <c r="BW123" s="1064"/>
      <c r="BX123" s="1064"/>
      <c r="BY123" s="1064"/>
      <c r="BZ123" s="1064"/>
      <c r="CA123" s="1064">
        <v>24729629</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v>
      </c>
      <c r="AB127" s="959"/>
      <c r="AC127" s="959"/>
      <c r="AD127" s="959"/>
      <c r="AE127" s="960"/>
      <c r="AF127" s="961">
        <v>36</v>
      </c>
      <c r="AG127" s="959"/>
      <c r="AH127" s="959"/>
      <c r="AI127" s="959"/>
      <c r="AJ127" s="960"/>
      <c r="AK127" s="961">
        <v>25</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170919</v>
      </c>
      <c r="AB128" s="1046"/>
      <c r="AC128" s="1046"/>
      <c r="AD128" s="1046"/>
      <c r="AE128" s="1047"/>
      <c r="AF128" s="1048">
        <v>165264</v>
      </c>
      <c r="AG128" s="1046"/>
      <c r="AH128" s="1046"/>
      <c r="AI128" s="1046"/>
      <c r="AJ128" s="1047"/>
      <c r="AK128" s="1048">
        <v>97859</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13.37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10067260</v>
      </c>
      <c r="AB129" s="959"/>
      <c r="AC129" s="959"/>
      <c r="AD129" s="959"/>
      <c r="AE129" s="960"/>
      <c r="AF129" s="961">
        <v>9788027</v>
      </c>
      <c r="AG129" s="959"/>
      <c r="AH129" s="959"/>
      <c r="AI129" s="959"/>
      <c r="AJ129" s="960"/>
      <c r="AK129" s="961">
        <v>9811674</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18.37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1272879</v>
      </c>
      <c r="AB130" s="959"/>
      <c r="AC130" s="959"/>
      <c r="AD130" s="959"/>
      <c r="AE130" s="960"/>
      <c r="AF130" s="961">
        <v>1331794</v>
      </c>
      <c r="AG130" s="959"/>
      <c r="AH130" s="959"/>
      <c r="AI130" s="959"/>
      <c r="AJ130" s="960"/>
      <c r="AK130" s="961">
        <v>1366843</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8794381</v>
      </c>
      <c r="AB131" s="986"/>
      <c r="AC131" s="986"/>
      <c r="AD131" s="986"/>
      <c r="AE131" s="987"/>
      <c r="AF131" s="985">
        <v>8456233</v>
      </c>
      <c r="AG131" s="986"/>
      <c r="AH131" s="986"/>
      <c r="AI131" s="986"/>
      <c r="AJ131" s="987"/>
      <c r="AK131" s="985">
        <v>8444831</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1.970985792</v>
      </c>
      <c r="AB132" s="1097"/>
      <c r="AC132" s="1097"/>
      <c r="AD132" s="1097"/>
      <c r="AE132" s="1098"/>
      <c r="AF132" s="1099">
        <v>3.1011207949999999</v>
      </c>
      <c r="AG132" s="1097"/>
      <c r="AH132" s="1097"/>
      <c r="AI132" s="1097"/>
      <c r="AJ132" s="1098"/>
      <c r="AK132" s="1099">
        <v>6.1757896639999998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v>
      </c>
      <c r="AB133" s="1080"/>
      <c r="AC133" s="1080"/>
      <c r="AD133" s="1080"/>
      <c r="AE133" s="1081"/>
      <c r="AF133" s="1079">
        <v>2.8</v>
      </c>
      <c r="AG133" s="1080"/>
      <c r="AH133" s="1080"/>
      <c r="AI133" s="1080"/>
      <c r="AJ133" s="1081"/>
      <c r="AK133" s="1079">
        <v>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eST46BpQA6/dj48lhbLKymzhLsUI5Y9rvYI98/VNnIv//ASkmRJI7Hon8vdemA/UJrcptvZFaFEbV9FYTMg==" saltValue="HjNzM4RzBd5zTYB3QlWg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YQyOpH9jgCAbrwLqAGZqproCItebD6El+/OPWQtlCEsnRbQO+N2x2mI55L6NsMhC/aUfngqEuB4YX3fJN/BUw==" saltValue="r7elab2G+YM94Zuy67xEhA==" spinCount="100000" sheet="1" objects="1" scenarios="1"/>
  <dataConsolidate/>
  <phoneticPr fontId="2"/>
  <printOptions horizontalCentered="1" verticalCentered="1"/>
  <pageMargins left="0" right="0" top="0" bottom="0" header="0" footer="0"/>
  <pageSetup paperSize="9" scale="42"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hH658UjZ5gIwLZIN+Qa+VbYj7ZTQedwKc87RMRsdNQKlcB23myV7jnDiNOSFtaUwo3a6Xqj64JWuCdRZ0sbQ==" saltValue="wXrFUvlQTVwUMBFzMpv8FA==" spinCount="100000" sheet="1" objects="1" scenarios="1"/>
  <dataConsolidate/>
  <phoneticPr fontId="2"/>
  <printOptions horizontalCentered="1" verticalCentered="1"/>
  <pageMargins left="0" right="0" top="0" bottom="0" header="0" footer="0"/>
  <pageSetup paperSize="9" scale="46"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3131666</v>
      </c>
      <c r="AP9" s="281">
        <v>100281</v>
      </c>
      <c r="AQ9" s="282">
        <v>90328</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354509</v>
      </c>
      <c r="AP10" s="284">
        <v>11352</v>
      </c>
      <c r="AQ10" s="285">
        <v>7878</v>
      </c>
      <c r="AR10" s="286">
        <v>44.1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40293</v>
      </c>
      <c r="AP11" s="284">
        <v>1290</v>
      </c>
      <c r="AQ11" s="285">
        <v>2111</v>
      </c>
      <c r="AR11" s="286">
        <v>-38.9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94615</v>
      </c>
      <c r="AP13" s="284">
        <v>3030</v>
      </c>
      <c r="AQ13" s="285">
        <v>2999</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91806</v>
      </c>
      <c r="AP14" s="284">
        <v>2940</v>
      </c>
      <c r="AQ14" s="285">
        <v>1839</v>
      </c>
      <c r="AR14" s="286">
        <v>59.9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-722032</v>
      </c>
      <c r="AP15" s="284">
        <v>-23121</v>
      </c>
      <c r="AQ15" s="285">
        <v>-5426</v>
      </c>
      <c r="AR15" s="286">
        <v>326.10000000000002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2990857</v>
      </c>
      <c r="AP16" s="284">
        <v>95772</v>
      </c>
      <c r="AQ16" s="285">
        <v>99756</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9.5399999999999991</v>
      </c>
      <c r="AP21" s="298">
        <v>9.01</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97.6</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1242848</v>
      </c>
      <c r="AP32" s="312">
        <v>39798</v>
      </c>
      <c r="AQ32" s="313">
        <v>56025</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659415</v>
      </c>
      <c r="AP35" s="312">
        <v>21115</v>
      </c>
      <c r="AQ35" s="313">
        <v>18604</v>
      </c>
      <c r="AR35" s="314">
        <v>13.5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83313</v>
      </c>
      <c r="AP36" s="312">
        <v>2668</v>
      </c>
      <c r="AQ36" s="313">
        <v>2667</v>
      </c>
      <c r="AR36" s="314">
        <v>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25</v>
      </c>
      <c r="AP37" s="312">
        <v>1</v>
      </c>
      <c r="AQ37" s="313">
        <v>441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636</v>
      </c>
      <c r="AP38" s="315">
        <v>20</v>
      </c>
      <c r="AQ38" s="316">
        <v>6</v>
      </c>
      <c r="AR38" s="304">
        <v>233.3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-97859</v>
      </c>
      <c r="AP39" s="312">
        <v>-3134</v>
      </c>
      <c r="AQ39" s="313">
        <v>-4261</v>
      </c>
      <c r="AR39" s="314">
        <v>-26.4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-1366843</v>
      </c>
      <c r="AP40" s="312">
        <v>-43768</v>
      </c>
      <c r="AQ40" s="313">
        <v>-49695</v>
      </c>
      <c r="AR40" s="314">
        <v>-11.9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521535</v>
      </c>
      <c r="AP41" s="312">
        <v>16700</v>
      </c>
      <c r="AQ41" s="313">
        <v>23786</v>
      </c>
      <c r="AR41" s="314">
        <v>-29.8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1215006</v>
      </c>
      <c r="AN51" s="334">
        <v>36041</v>
      </c>
      <c r="AO51" s="335">
        <v>-29.1</v>
      </c>
      <c r="AP51" s="336">
        <v>74581</v>
      </c>
      <c r="AQ51" s="337">
        <v>7</v>
      </c>
      <c r="AR51" s="338">
        <v>-36.1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487492</v>
      </c>
      <c r="AN52" s="342">
        <v>14460</v>
      </c>
      <c r="AO52" s="343">
        <v>-34.6</v>
      </c>
      <c r="AP52" s="344">
        <v>41563</v>
      </c>
      <c r="AQ52" s="345">
        <v>6.8</v>
      </c>
      <c r="AR52" s="346">
        <v>-41.4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2104340</v>
      </c>
      <c r="AN53" s="334">
        <v>63610</v>
      </c>
      <c r="AO53" s="335">
        <v>76.5</v>
      </c>
      <c r="AP53" s="336">
        <v>76347</v>
      </c>
      <c r="AQ53" s="337">
        <v>2.4</v>
      </c>
      <c r="AR53" s="338">
        <v>74.099999999999994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711278</v>
      </c>
      <c r="AN54" s="342">
        <v>21500</v>
      </c>
      <c r="AO54" s="343">
        <v>48.7</v>
      </c>
      <c r="AP54" s="344">
        <v>41762</v>
      </c>
      <c r="AQ54" s="345">
        <v>0.5</v>
      </c>
      <c r="AR54" s="346">
        <v>48.2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1227926</v>
      </c>
      <c r="AN55" s="334">
        <v>37752</v>
      </c>
      <c r="AO55" s="335">
        <v>-40.700000000000003</v>
      </c>
      <c r="AP55" s="336">
        <v>69604</v>
      </c>
      <c r="AQ55" s="337">
        <v>-8.8000000000000007</v>
      </c>
      <c r="AR55" s="338">
        <v>-31.9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696646</v>
      </c>
      <c r="AN56" s="342">
        <v>21418</v>
      </c>
      <c r="AO56" s="343">
        <v>-0.4</v>
      </c>
      <c r="AP56" s="344">
        <v>36247</v>
      </c>
      <c r="AQ56" s="345">
        <v>-13.2</v>
      </c>
      <c r="AR56" s="346">
        <v>12.8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1313123</v>
      </c>
      <c r="AN57" s="334">
        <v>41076</v>
      </c>
      <c r="AO57" s="335">
        <v>8.8000000000000007</v>
      </c>
      <c r="AP57" s="336">
        <v>68410</v>
      </c>
      <c r="AQ57" s="337">
        <v>-1.7</v>
      </c>
      <c r="AR57" s="338">
        <v>10.5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634808</v>
      </c>
      <c r="AN58" s="342">
        <v>19858</v>
      </c>
      <c r="AO58" s="343">
        <v>-7.3</v>
      </c>
      <c r="AP58" s="344">
        <v>35086</v>
      </c>
      <c r="AQ58" s="345">
        <v>-3.2</v>
      </c>
      <c r="AR58" s="346">
        <v>-4.0999999999999996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1632484</v>
      </c>
      <c r="AN59" s="334">
        <v>52275</v>
      </c>
      <c r="AO59" s="335">
        <v>27.3</v>
      </c>
      <c r="AP59" s="336">
        <v>73019</v>
      </c>
      <c r="AQ59" s="337">
        <v>6.7</v>
      </c>
      <c r="AR59" s="338">
        <v>20.6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588414</v>
      </c>
      <c r="AN60" s="342">
        <v>18842</v>
      </c>
      <c r="AO60" s="343">
        <v>-5.0999999999999996</v>
      </c>
      <c r="AP60" s="344">
        <v>39427</v>
      </c>
      <c r="AQ60" s="345">
        <v>12.4</v>
      </c>
      <c r="AR60" s="346">
        <v>-17.5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1498576</v>
      </c>
      <c r="AN61" s="349">
        <v>46151</v>
      </c>
      <c r="AO61" s="350">
        <v>8.6</v>
      </c>
      <c r="AP61" s="351">
        <v>72392</v>
      </c>
      <c r="AQ61" s="352">
        <v>1.1000000000000001</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623728</v>
      </c>
      <c r="AN62" s="342">
        <v>19216</v>
      </c>
      <c r="AO62" s="343">
        <v>0.3</v>
      </c>
      <c r="AP62" s="344">
        <v>38817</v>
      </c>
      <c r="AQ62" s="345">
        <v>0.7</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VNnMDDeNx4BhmkBXfxnIJERps+NvZG/0bpq6B7TmqJfrp8zGA30RmB9RDlNEGVCBetTTcNu0WG/OuE+N6fAw==" saltValue="qpdoVSI2S2eC6kiZs+Ru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ZWPniXFCKKKuhu1MzGuSVr7+gvxv/tpNrwO5TDi5x8sZjt9lHXGbpXv9kTnz7nJzKwgcGxv79Ydz7PgA+tHIuQ==" saltValue="dXXpCkol1SSP18WtOnjH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LoC5ovreZxftH5PY9idq54xaxFiD/DHXfCvbtwWkPkxhdD6B3mhgA0W1SYYfzl7gkFQv2fgusAu4xhzkUNvkOw==" saltValue="1c5rMb/D3xfpk7bCbWza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24.06</v>
      </c>
      <c r="G47" s="12">
        <v>26.72</v>
      </c>
      <c r="H47" s="12">
        <v>34.130000000000003</v>
      </c>
      <c r="I47" s="12">
        <v>33.28</v>
      </c>
      <c r="J47" s="13">
        <v>27.39</v>
      </c>
    </row>
    <row r="48" spans="2:10" ht="57.75" customHeight="1" x14ac:dyDescent="0.15">
      <c r="B48" s="14"/>
      <c r="C48" s="1141" t="s">
        <v>4</v>
      </c>
      <c r="D48" s="1141"/>
      <c r="E48" s="1142"/>
      <c r="F48" s="15">
        <v>5</v>
      </c>
      <c r="G48" s="16">
        <v>5.16</v>
      </c>
      <c r="H48" s="16">
        <v>6.3</v>
      </c>
      <c r="I48" s="16">
        <v>4.07</v>
      </c>
      <c r="J48" s="17">
        <v>5.47</v>
      </c>
    </row>
    <row r="49" spans="2:10" ht="57.75" customHeight="1" thickBot="1" x14ac:dyDescent="0.2">
      <c r="B49" s="18"/>
      <c r="C49" s="1143" t="s">
        <v>5</v>
      </c>
      <c r="D49" s="1143"/>
      <c r="E49" s="1144"/>
      <c r="F49" s="19">
        <v>3.56</v>
      </c>
      <c r="G49" s="20">
        <v>1.39</v>
      </c>
      <c r="H49" s="20">
        <v>7.11</v>
      </c>
      <c r="I49" s="20" t="s">
        <v>529</v>
      </c>
      <c r="J49" s="21" t="s">
        <v>530</v>
      </c>
    </row>
    <row r="50" spans="2:10" x14ac:dyDescent="0.15"/>
  </sheetData>
  <sheetProtection algorithmName="SHA-512" hashValue="gxhNHC3mmeFBSFvCbn54UsInoQxFaYBE8HNZNkClEdtSrC3OuITP529HO+of+GIX0KnfQm1hbj4FXAQwKKNJgg==" saltValue="8kWvwzS22di8uYBhAWsU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11.71</v>
      </c>
      <c r="G34" s="33">
        <v>10.98</v>
      </c>
      <c r="H34" s="33">
        <v>10.62</v>
      </c>
      <c r="I34" s="33">
        <v>11.63</v>
      </c>
      <c r="J34" s="34">
        <v>12.28</v>
      </c>
      <c r="K34" s="22"/>
      <c r="L34" s="22"/>
      <c r="M34" s="22"/>
      <c r="N34" s="22"/>
      <c r="O34" s="22"/>
      <c r="P34" s="22"/>
    </row>
    <row r="35" spans="1:16" ht="39" customHeight="1" x14ac:dyDescent="0.15">
      <c r="A35" s="22"/>
      <c r="B35" s="35"/>
      <c r="C35" s="1145" t="s">
        <v>532</v>
      </c>
      <c r="D35" s="1146"/>
      <c r="E35" s="1147"/>
      <c r="F35" s="36">
        <v>5</v>
      </c>
      <c r="G35" s="37">
        <v>5.16</v>
      </c>
      <c r="H35" s="37">
        <v>6.29</v>
      </c>
      <c r="I35" s="37">
        <v>4.0599999999999996</v>
      </c>
      <c r="J35" s="38">
        <v>5.46</v>
      </c>
      <c r="K35" s="22"/>
      <c r="L35" s="22"/>
      <c r="M35" s="22"/>
      <c r="N35" s="22"/>
      <c r="O35" s="22"/>
      <c r="P35" s="22"/>
    </row>
    <row r="36" spans="1:16" ht="39" customHeight="1" x14ac:dyDescent="0.15">
      <c r="A36" s="22"/>
      <c r="B36" s="35"/>
      <c r="C36" s="1145" t="s">
        <v>533</v>
      </c>
      <c r="D36" s="1146"/>
      <c r="E36" s="1147"/>
      <c r="F36" s="36">
        <v>0.69</v>
      </c>
      <c r="G36" s="37">
        <v>1.28</v>
      </c>
      <c r="H36" s="37">
        <v>1.93</v>
      </c>
      <c r="I36" s="37">
        <v>2.89</v>
      </c>
      <c r="J36" s="38">
        <v>2.98</v>
      </c>
      <c r="K36" s="22"/>
      <c r="L36" s="22"/>
      <c r="M36" s="22"/>
      <c r="N36" s="22"/>
      <c r="O36" s="22"/>
      <c r="P36" s="22"/>
    </row>
    <row r="37" spans="1:16" ht="39" customHeight="1" x14ac:dyDescent="0.15">
      <c r="A37" s="22"/>
      <c r="B37" s="35"/>
      <c r="C37" s="1145" t="s">
        <v>534</v>
      </c>
      <c r="D37" s="1146"/>
      <c r="E37" s="1147"/>
      <c r="F37" s="36">
        <v>3.06</v>
      </c>
      <c r="G37" s="37">
        <v>2.7</v>
      </c>
      <c r="H37" s="37">
        <v>2.08</v>
      </c>
      <c r="I37" s="37">
        <v>2.0099999999999998</v>
      </c>
      <c r="J37" s="38">
        <v>1.65</v>
      </c>
      <c r="K37" s="22"/>
      <c r="L37" s="22"/>
      <c r="M37" s="22"/>
      <c r="N37" s="22"/>
      <c r="O37" s="22"/>
      <c r="P37" s="22"/>
    </row>
    <row r="38" spans="1:16" ht="39" customHeight="1" x14ac:dyDescent="0.15">
      <c r="A38" s="22"/>
      <c r="B38" s="35"/>
      <c r="C38" s="1145" t="s">
        <v>535</v>
      </c>
      <c r="D38" s="1146"/>
      <c r="E38" s="1147"/>
      <c r="F38" s="36">
        <v>0.75</v>
      </c>
      <c r="G38" s="37">
        <v>0.51</v>
      </c>
      <c r="H38" s="37">
        <v>0.54</v>
      </c>
      <c r="I38" s="37">
        <v>0.54</v>
      </c>
      <c r="J38" s="38">
        <v>0.6</v>
      </c>
      <c r="K38" s="22"/>
      <c r="L38" s="22"/>
      <c r="M38" s="22"/>
      <c r="N38" s="22"/>
      <c r="O38" s="22"/>
      <c r="P38" s="22"/>
    </row>
    <row r="39" spans="1:16" ht="39" customHeight="1" x14ac:dyDescent="0.15">
      <c r="A39" s="22"/>
      <c r="B39" s="35"/>
      <c r="C39" s="1145" t="s">
        <v>536</v>
      </c>
      <c r="D39" s="1146"/>
      <c r="E39" s="1147"/>
      <c r="F39" s="36">
        <v>0.21</v>
      </c>
      <c r="G39" s="37">
        <v>0.26</v>
      </c>
      <c r="H39" s="37">
        <v>0.28999999999999998</v>
      </c>
      <c r="I39" s="37">
        <v>0.28000000000000003</v>
      </c>
      <c r="J39" s="38">
        <v>0.27</v>
      </c>
      <c r="K39" s="22"/>
      <c r="L39" s="22"/>
      <c r="M39" s="22"/>
      <c r="N39" s="22"/>
      <c r="O39" s="22"/>
      <c r="P39" s="22"/>
    </row>
    <row r="40" spans="1:16" ht="39" customHeight="1" x14ac:dyDescent="0.15">
      <c r="A40" s="22"/>
      <c r="B40" s="35"/>
      <c r="C40" s="1145" t="s">
        <v>537</v>
      </c>
      <c r="D40" s="1146"/>
      <c r="E40" s="1147"/>
      <c r="F40" s="36" t="s">
        <v>486</v>
      </c>
      <c r="G40" s="37" t="s">
        <v>486</v>
      </c>
      <c r="H40" s="37" t="s">
        <v>486</v>
      </c>
      <c r="I40" s="37" t="s">
        <v>486</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y+zy+gh5/BKhYtJeNDr/bcguGWdI6f6UNN8usf3x/koToZR9w1M/toEz0ZXjG5puqOL68ebbOMY3KM1YHWNlQ==" saltValue="S0/UwuqxXrFMiECe6pfz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1147</v>
      </c>
      <c r="L45" s="60">
        <v>1127</v>
      </c>
      <c r="M45" s="60">
        <v>1128</v>
      </c>
      <c r="N45" s="60">
        <v>1195</v>
      </c>
      <c r="O45" s="61">
        <v>1243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260</v>
      </c>
      <c r="L48" s="64">
        <v>180</v>
      </c>
      <c r="M48" s="64">
        <v>170</v>
      </c>
      <c r="N48" s="64">
        <v>244</v>
      </c>
      <c r="O48" s="65">
        <v>659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366</v>
      </c>
      <c r="L49" s="64">
        <v>452</v>
      </c>
      <c r="M49" s="64">
        <v>319</v>
      </c>
      <c r="N49" s="64">
        <v>321</v>
      </c>
      <c r="O49" s="65">
        <v>83</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1476</v>
      </c>
      <c r="L52" s="64">
        <v>1476</v>
      </c>
      <c r="M52" s="64">
        <v>1444</v>
      </c>
      <c r="N52" s="64">
        <v>1497</v>
      </c>
      <c r="O52" s="65">
        <v>1466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297</v>
      </c>
      <c r="L53" s="69">
        <v>283</v>
      </c>
      <c r="M53" s="69">
        <v>173</v>
      </c>
      <c r="N53" s="69">
        <v>263</v>
      </c>
      <c r="O53" s="70">
        <v>520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SzMJ+je3Xw8SvbBjVn3qrh4XhC586icILBXtvfBcaUXBNetijjgjggm/R3qoKeM9ectSPp10pn/R99Dn0l4Bw==" saltValue="tx1d2MW5yEZLVtGYkfr0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10407</v>
      </c>
      <c r="J41" s="356">
        <v>10738</v>
      </c>
      <c r="K41" s="356">
        <v>10704</v>
      </c>
      <c r="L41" s="356">
        <v>10474</v>
      </c>
      <c r="M41" s="357">
        <v>10859</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4473</v>
      </c>
      <c r="J43" s="359">
        <v>3423</v>
      </c>
      <c r="K43" s="359">
        <v>2597</v>
      </c>
      <c r="L43" s="359">
        <v>2383</v>
      </c>
      <c r="M43" s="360">
        <v>6434</v>
      </c>
    </row>
    <row r="44" spans="2:13" ht="27.75" customHeight="1" x14ac:dyDescent="0.15">
      <c r="B44" s="1186"/>
      <c r="C44" s="1187"/>
      <c r="D44" s="106"/>
      <c r="E44" s="1192" t="s">
        <v>34</v>
      </c>
      <c r="F44" s="1192"/>
      <c r="G44" s="1192"/>
      <c r="H44" s="1193"/>
      <c r="I44" s="358">
        <v>4388</v>
      </c>
      <c r="J44" s="359">
        <v>4391</v>
      </c>
      <c r="K44" s="359">
        <v>4094</v>
      </c>
      <c r="L44" s="359">
        <v>3862</v>
      </c>
      <c r="M44" s="360">
        <v>901</v>
      </c>
    </row>
    <row r="45" spans="2:13" ht="27.75" customHeight="1" x14ac:dyDescent="0.15">
      <c r="B45" s="1186"/>
      <c r="C45" s="1187"/>
      <c r="D45" s="106"/>
      <c r="E45" s="1192" t="s">
        <v>35</v>
      </c>
      <c r="F45" s="1192"/>
      <c r="G45" s="1192"/>
      <c r="H45" s="1193"/>
      <c r="I45" s="358">
        <v>2578</v>
      </c>
      <c r="J45" s="359">
        <v>2431</v>
      </c>
      <c r="K45" s="359">
        <v>2428</v>
      </c>
      <c r="L45" s="359">
        <v>2315</v>
      </c>
      <c r="M45" s="360">
        <v>2208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v>296</v>
      </c>
      <c r="J49" s="359">
        <v>172</v>
      </c>
      <c r="K49" s="359" t="s">
        <v>486</v>
      </c>
      <c r="L49" s="359" t="s">
        <v>486</v>
      </c>
      <c r="M49" s="360" t="s">
        <v>486</v>
      </c>
    </row>
    <row r="50" spans="2:13" ht="27.75" customHeight="1" x14ac:dyDescent="0.15">
      <c r="B50" s="1197" t="s">
        <v>40</v>
      </c>
      <c r="C50" s="1198"/>
      <c r="D50" s="109"/>
      <c r="E50" s="1192" t="s">
        <v>41</v>
      </c>
      <c r="F50" s="1192"/>
      <c r="G50" s="1192"/>
      <c r="H50" s="1193"/>
      <c r="I50" s="358">
        <v>7613</v>
      </c>
      <c r="J50" s="359">
        <v>8354</v>
      </c>
      <c r="K50" s="359">
        <v>9998</v>
      </c>
      <c r="L50" s="359">
        <v>11406</v>
      </c>
      <c r="M50" s="360">
        <v>9518</v>
      </c>
    </row>
    <row r="51" spans="2:13" ht="27.75" customHeight="1" x14ac:dyDescent="0.15">
      <c r="B51" s="1186"/>
      <c r="C51" s="1187"/>
      <c r="D51" s="106"/>
      <c r="E51" s="1192" t="s">
        <v>42</v>
      </c>
      <c r="F51" s="1192"/>
      <c r="G51" s="1192"/>
      <c r="H51" s="1193"/>
      <c r="I51" s="358">
        <v>1305</v>
      </c>
      <c r="J51" s="359">
        <v>1373</v>
      </c>
      <c r="K51" s="359">
        <v>1340</v>
      </c>
      <c r="L51" s="359">
        <v>1302</v>
      </c>
      <c r="M51" s="360">
        <v>1124</v>
      </c>
    </row>
    <row r="52" spans="2:13" ht="27.75" customHeight="1" x14ac:dyDescent="0.15">
      <c r="B52" s="1188"/>
      <c r="C52" s="1189"/>
      <c r="D52" s="106"/>
      <c r="E52" s="1192" t="s">
        <v>43</v>
      </c>
      <c r="F52" s="1192"/>
      <c r="G52" s="1192"/>
      <c r="H52" s="1193"/>
      <c r="I52" s="358">
        <v>15478</v>
      </c>
      <c r="J52" s="359">
        <v>15241</v>
      </c>
      <c r="K52" s="359">
        <v>14725</v>
      </c>
      <c r="L52" s="359">
        <v>14239</v>
      </c>
      <c r="M52" s="360">
        <v>14088</v>
      </c>
    </row>
    <row r="53" spans="2:13" ht="27.75" customHeight="1" thickBot="1" x14ac:dyDescent="0.2">
      <c r="B53" s="1199" t="s">
        <v>19</v>
      </c>
      <c r="C53" s="1200"/>
      <c r="D53" s="110"/>
      <c r="E53" s="1201" t="s">
        <v>44</v>
      </c>
      <c r="F53" s="1201"/>
      <c r="G53" s="1201"/>
      <c r="H53" s="1202"/>
      <c r="I53" s="361">
        <v>-2254</v>
      </c>
      <c r="J53" s="362">
        <v>-3814</v>
      </c>
      <c r="K53" s="362">
        <v>-6240</v>
      </c>
      <c r="L53" s="362">
        <v>-7913</v>
      </c>
      <c r="M53" s="363">
        <v>-4328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vWuR/joNqxa9HJjJxAg3KJIOjUP6hxmTfxa/IdJfeV13gsswoWesWYowVG6a0NLNlR5pzR7zKd5gslqWXSxJg==" saltValue="h6TDipOo4unOwezgiltc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4294967294"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3436</v>
      </c>
      <c r="G55" s="122">
        <v>3257</v>
      </c>
      <c r="H55" s="123">
        <v>2687</v>
      </c>
    </row>
    <row r="56" spans="2:8" ht="52.5" customHeight="1" x14ac:dyDescent="0.15">
      <c r="B56" s="124"/>
      <c r="C56" s="1213" t="s">
        <v>47</v>
      </c>
      <c r="D56" s="1213"/>
      <c r="E56" s="1214"/>
      <c r="F56" s="125">
        <v>1148</v>
      </c>
      <c r="G56" s="125">
        <v>2362</v>
      </c>
      <c r="H56" s="126">
        <v>1250</v>
      </c>
    </row>
    <row r="57" spans="2:8" ht="53.25" customHeight="1" x14ac:dyDescent="0.15">
      <c r="B57" s="124"/>
      <c r="C57" s="1215" t="s">
        <v>48</v>
      </c>
      <c r="D57" s="1215"/>
      <c r="E57" s="1216"/>
      <c r="F57" s="127">
        <v>3831</v>
      </c>
      <c r="G57" s="127">
        <v>4145</v>
      </c>
      <c r="H57" s="128">
        <v>3965</v>
      </c>
    </row>
    <row r="58" spans="2:8" ht="45.75" customHeight="1" x14ac:dyDescent="0.15">
      <c r="B58" s="129"/>
      <c r="C58" s="1203" t="s">
        <v>555</v>
      </c>
      <c r="D58" s="1204"/>
      <c r="E58" s="1205"/>
      <c r="F58" s="130">
        <v>2305</v>
      </c>
      <c r="G58" s="130">
        <v>2306</v>
      </c>
      <c r="H58" s="131">
        <v>2088</v>
      </c>
    </row>
    <row r="59" spans="2:8" ht="45.75" customHeight="1" x14ac:dyDescent="0.15">
      <c r="B59" s="129"/>
      <c r="C59" s="1203" t="s">
        <v>556</v>
      </c>
      <c r="D59" s="1204"/>
      <c r="E59" s="1205"/>
      <c r="F59" s="130">
        <v>501</v>
      </c>
      <c r="G59" s="130">
        <v>702</v>
      </c>
      <c r="H59" s="131">
        <v>705</v>
      </c>
    </row>
    <row r="60" spans="2:8" ht="45.75" customHeight="1" x14ac:dyDescent="0.15">
      <c r="B60" s="129"/>
      <c r="C60" s="1203" t="s">
        <v>557</v>
      </c>
      <c r="D60" s="1204"/>
      <c r="E60" s="1205"/>
      <c r="F60" s="130">
        <v>385</v>
      </c>
      <c r="G60" s="130">
        <v>384</v>
      </c>
      <c r="H60" s="131">
        <v>382</v>
      </c>
    </row>
    <row r="61" spans="2:8" ht="45.75" customHeight="1" x14ac:dyDescent="0.15">
      <c r="B61" s="129"/>
      <c r="C61" s="1203" t="s">
        <v>558</v>
      </c>
      <c r="D61" s="1204"/>
      <c r="E61" s="1205"/>
      <c r="F61" s="130">
        <v>278</v>
      </c>
      <c r="G61" s="130">
        <v>266</v>
      </c>
      <c r="H61" s="131">
        <v>253</v>
      </c>
    </row>
    <row r="62" spans="2:8" ht="45.75" customHeight="1" thickBot="1" x14ac:dyDescent="0.2">
      <c r="B62" s="132"/>
      <c r="C62" s="1206" t="s">
        <v>559</v>
      </c>
      <c r="D62" s="1207"/>
      <c r="E62" s="1208"/>
      <c r="F62" s="133">
        <v>119</v>
      </c>
      <c r="G62" s="133">
        <v>119</v>
      </c>
      <c r="H62" s="134">
        <v>120</v>
      </c>
    </row>
    <row r="63" spans="2:8" ht="52.5" customHeight="1" thickBot="1" x14ac:dyDescent="0.2">
      <c r="B63" s="135"/>
      <c r="C63" s="1209" t="s">
        <v>49</v>
      </c>
      <c r="D63" s="1209"/>
      <c r="E63" s="1210"/>
      <c r="F63" s="136">
        <v>8415</v>
      </c>
      <c r="G63" s="136">
        <v>9764</v>
      </c>
      <c r="H63" s="137">
        <v>7902</v>
      </c>
    </row>
    <row r="64" spans="2:8" x14ac:dyDescent="0.15"/>
  </sheetData>
  <sheetProtection algorithmName="SHA-512" hashValue="q6uUPfuWkzhH5AuqPQy099hZYbXdkVXzmWT/KRL3rqYTutbVkrqsBxOJpQukm5AnxcTbR+xE2oMOXGj2XhsD0Q==" saltValue="YGNB7LbTLsh4Z4OO7P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36041</v>
      </c>
      <c r="E3" s="156"/>
      <c r="F3" s="157">
        <v>74581</v>
      </c>
      <c r="G3" s="158"/>
      <c r="H3" s="159"/>
    </row>
    <row r="4" spans="1:8" x14ac:dyDescent="0.15">
      <c r="A4" s="160"/>
      <c r="B4" s="161"/>
      <c r="C4" s="162"/>
      <c r="D4" s="163">
        <v>14460</v>
      </c>
      <c r="E4" s="164"/>
      <c r="F4" s="165">
        <v>41563</v>
      </c>
      <c r="G4" s="166"/>
      <c r="H4" s="167"/>
    </row>
    <row r="5" spans="1:8" x14ac:dyDescent="0.15">
      <c r="A5" s="148" t="s">
        <v>518</v>
      </c>
      <c r="B5" s="153"/>
      <c r="C5" s="154"/>
      <c r="D5" s="155">
        <v>63610</v>
      </c>
      <c r="E5" s="156"/>
      <c r="F5" s="157">
        <v>76347</v>
      </c>
      <c r="G5" s="158"/>
      <c r="H5" s="159"/>
    </row>
    <row r="6" spans="1:8" x14ac:dyDescent="0.15">
      <c r="A6" s="160"/>
      <c r="B6" s="161"/>
      <c r="C6" s="162"/>
      <c r="D6" s="163">
        <v>21500</v>
      </c>
      <c r="E6" s="164"/>
      <c r="F6" s="165">
        <v>41762</v>
      </c>
      <c r="G6" s="166"/>
      <c r="H6" s="167"/>
    </row>
    <row r="7" spans="1:8" x14ac:dyDescent="0.15">
      <c r="A7" s="148" t="s">
        <v>519</v>
      </c>
      <c r="B7" s="153"/>
      <c r="C7" s="154"/>
      <c r="D7" s="155">
        <v>37752</v>
      </c>
      <c r="E7" s="156"/>
      <c r="F7" s="157">
        <v>69604</v>
      </c>
      <c r="G7" s="158"/>
      <c r="H7" s="159"/>
    </row>
    <row r="8" spans="1:8" x14ac:dyDescent="0.15">
      <c r="A8" s="160"/>
      <c r="B8" s="161"/>
      <c r="C8" s="162"/>
      <c r="D8" s="163">
        <v>21418</v>
      </c>
      <c r="E8" s="164"/>
      <c r="F8" s="165">
        <v>36247</v>
      </c>
      <c r="G8" s="166"/>
      <c r="H8" s="167"/>
    </row>
    <row r="9" spans="1:8" x14ac:dyDescent="0.15">
      <c r="A9" s="148" t="s">
        <v>520</v>
      </c>
      <c r="B9" s="153"/>
      <c r="C9" s="154"/>
      <c r="D9" s="155">
        <v>41076</v>
      </c>
      <c r="E9" s="156"/>
      <c r="F9" s="157">
        <v>68410</v>
      </c>
      <c r="G9" s="158"/>
      <c r="H9" s="159"/>
    </row>
    <row r="10" spans="1:8" x14ac:dyDescent="0.15">
      <c r="A10" s="160"/>
      <c r="B10" s="161"/>
      <c r="C10" s="162"/>
      <c r="D10" s="163">
        <v>19858</v>
      </c>
      <c r="E10" s="164"/>
      <c r="F10" s="165">
        <v>35086</v>
      </c>
      <c r="G10" s="166"/>
      <c r="H10" s="167"/>
    </row>
    <row r="11" spans="1:8" x14ac:dyDescent="0.15">
      <c r="A11" s="148" t="s">
        <v>521</v>
      </c>
      <c r="B11" s="153"/>
      <c r="C11" s="154"/>
      <c r="D11" s="155">
        <v>52275</v>
      </c>
      <c r="E11" s="156"/>
      <c r="F11" s="157">
        <v>73019</v>
      </c>
      <c r="G11" s="158"/>
      <c r="H11" s="159"/>
    </row>
    <row r="12" spans="1:8" x14ac:dyDescent="0.15">
      <c r="A12" s="160"/>
      <c r="B12" s="161"/>
      <c r="C12" s="168"/>
      <c r="D12" s="163">
        <v>18842</v>
      </c>
      <c r="E12" s="164"/>
      <c r="F12" s="165">
        <v>39427</v>
      </c>
      <c r="G12" s="166"/>
      <c r="H12" s="167"/>
    </row>
    <row r="13" spans="1:8" x14ac:dyDescent="0.15">
      <c r="A13" s="148"/>
      <c r="B13" s="153"/>
      <c r="C13" s="169"/>
      <c r="D13" s="170">
        <v>46151</v>
      </c>
      <c r="E13" s="171"/>
      <c r="F13" s="172">
        <v>72392</v>
      </c>
      <c r="G13" s="173"/>
      <c r="H13" s="159"/>
    </row>
    <row r="14" spans="1:8" x14ac:dyDescent="0.15">
      <c r="A14" s="160"/>
      <c r="B14" s="161"/>
      <c r="C14" s="162"/>
      <c r="D14" s="163">
        <v>19216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v>
      </c>
      <c r="C19" s="174">
        <f>ROUND(VALUE(SUBSTITUTE(実質収支比率等に係る経年分析!G$48,"▲","-")),2)</f>
        <v>5.16</v>
      </c>
      <c r="D19" s="174">
        <f>ROUND(VALUE(SUBSTITUTE(実質収支比率等に係る経年分析!H$48,"▲","-")),2)</f>
        <v>6.3</v>
      </c>
      <c r="E19" s="174">
        <f>ROUND(VALUE(SUBSTITUTE(実質収支比率等に係る経年分析!I$48,"▲","-")),2)</f>
        <v>4.07</v>
      </c>
      <c r="F19" s="174">
        <f>ROUND(VALUE(SUBSTITUTE(実質収支比率等に係る経年分析!J$48,"▲","-")),2)</f>
        <v>5.47</v>
      </c>
    </row>
    <row r="20" spans="1:11" x14ac:dyDescent="0.15">
      <c r="A20" s="174" t="s">
        <v>53</v>
      </c>
      <c r="B20" s="174">
        <f>ROUND(VALUE(SUBSTITUTE(実質収支比率等に係る経年分析!F$47,"▲","-")),2)</f>
        <v>24.06</v>
      </c>
      <c r="C20" s="174">
        <f>ROUND(VALUE(SUBSTITUTE(実質収支比率等に係る経年分析!G$47,"▲","-")),2)</f>
        <v>26.72</v>
      </c>
      <c r="D20" s="174">
        <f>ROUND(VALUE(SUBSTITUTE(実質収支比率等に係る経年分析!H$47,"▲","-")),2)</f>
        <v>34.130000000000003</v>
      </c>
      <c r="E20" s="174">
        <f>ROUND(VALUE(SUBSTITUTE(実質収支比率等に係る経年分析!I$47,"▲","-")),2)</f>
        <v>33.28</v>
      </c>
      <c r="F20" s="174">
        <f>ROUND(VALUE(SUBSTITUTE(実質収支比率等に係る経年分析!J$47,"▲","-")),2)</f>
        <v>27.39</v>
      </c>
    </row>
    <row r="21" spans="1:11" x14ac:dyDescent="0.15">
      <c r="A21" s="174" t="s">
        <v>54</v>
      </c>
      <c r="B21" s="174">
        <f>IF(ISNUMBER(VALUE(SUBSTITUTE(実質収支比率等に係る経年分析!F$49,"▲","-"))),ROUND(VALUE(SUBSTITUTE(実質収支比率等に係る経年分析!F$49,"▲","-")),2),NA())</f>
        <v>3.56</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7.11</v>
      </c>
      <c r="E21" s="174">
        <f>IF(ISNUMBER(VALUE(SUBSTITUTE(実質収支比率等に係る経年分析!I$49,"▲","-"))),ROUND(VALUE(SUBSTITUTE(実質収支比率等に係る経年分析!I$49,"▲","-")),2),NA())</f>
        <v>-7.48</v>
      </c>
      <c r="F21" s="174">
        <f>IF(ISNUMBER(VALUE(SUBSTITUTE(実質収支比率等に係る経年分析!J$49,"▲","-"))),ROUND(VALUE(SUBSTITUTE(実質収支比率等に係る経年分析!J$49,"▲","-")),2),NA())</f>
        <v>-6.44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白石市病院事業会計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白石市後期高齢者医療特別会計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白石市国民健康保険特別会計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白石市下水道事業会計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2.0099999999999998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白石市介護保険特別会計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4.0599999999999996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5.46</v>
      </c>
    </row>
    <row r="36" spans="1:16" x14ac:dyDescent="0.15">
      <c r="A36" s="175" t="str">
        <f>IF(連結実質赤字比率に係る赤字・黒字の構成分析!C$34="",NA(),連結実質赤字比率に係る赤字・黒字の構成分析!C$34)</f>
        <v>白石市水道事業会計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1476</v>
      </c>
      <c r="E42" s="176"/>
      <c r="F42" s="176"/>
      <c r="G42" s="176">
        <f>'実質公債費比率（分子）の構造'!L$52</f>
        <v>1476</v>
      </c>
      <c r="H42" s="176"/>
      <c r="I42" s="176"/>
      <c r="J42" s="176">
        <f>'実質公債費比率（分子）の構造'!M$52</f>
        <v>1444</v>
      </c>
      <c r="K42" s="176"/>
      <c r="L42" s="176"/>
      <c r="M42" s="176">
        <f>'実質公債費比率（分子）の構造'!N$52</f>
        <v>1497</v>
      </c>
      <c r="N42" s="176"/>
      <c r="O42" s="176"/>
      <c r="P42" s="176">
        <f>'実質公債費比率（分子）の構造'!O$52</f>
        <v>1466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366</v>
      </c>
      <c r="C45" s="176"/>
      <c r="D45" s="176"/>
      <c r="E45" s="176">
        <f>'実質公債費比率（分子）の構造'!L$49</f>
        <v>452</v>
      </c>
      <c r="F45" s="176"/>
      <c r="G45" s="176"/>
      <c r="H45" s="176">
        <f>'実質公債費比率（分子）の構造'!M$49</f>
        <v>319</v>
      </c>
      <c r="I45" s="176"/>
      <c r="J45" s="176"/>
      <c r="K45" s="176">
        <f>'実質公債費比率（分子）の構造'!N$49</f>
        <v>321</v>
      </c>
      <c r="L45" s="176"/>
      <c r="M45" s="176"/>
      <c r="N45" s="176">
        <f>'実質公債費比率（分子）の構造'!O$49</f>
        <v>83</v>
      </c>
      <c r="O45" s="176"/>
      <c r="P45" s="176"/>
    </row>
    <row r="46" spans="1:16" x14ac:dyDescent="0.15">
      <c r="A46" s="176" t="s">
        <v>64</v>
      </c>
      <c r="B46" s="176">
        <f>'実質公債費比率（分子）の構造'!K$48</f>
        <v>260</v>
      </c>
      <c r="C46" s="176"/>
      <c r="D46" s="176"/>
      <c r="E46" s="176">
        <f>'実質公債費比率（分子）の構造'!L$48</f>
        <v>180</v>
      </c>
      <c r="F46" s="176"/>
      <c r="G46" s="176"/>
      <c r="H46" s="176">
        <f>'実質公債費比率（分子）の構造'!M$48</f>
        <v>170</v>
      </c>
      <c r="I46" s="176"/>
      <c r="J46" s="176"/>
      <c r="K46" s="176">
        <f>'実質公債費比率（分子）の構造'!N$48</f>
        <v>244</v>
      </c>
      <c r="L46" s="176"/>
      <c r="M46" s="176"/>
      <c r="N46" s="176">
        <f>'実質公債費比率（分子）の構造'!O$48</f>
        <v>659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1147</v>
      </c>
      <c r="C49" s="176"/>
      <c r="D49" s="176"/>
      <c r="E49" s="176">
        <f>'実質公債費比率（分子）の構造'!L$45</f>
        <v>1127</v>
      </c>
      <c r="F49" s="176"/>
      <c r="G49" s="176"/>
      <c r="H49" s="176">
        <f>'実質公債費比率（分子）の構造'!M$45</f>
        <v>1128</v>
      </c>
      <c r="I49" s="176"/>
      <c r="J49" s="176"/>
      <c r="K49" s="176">
        <f>'実質公債費比率（分子）の構造'!N$45</f>
        <v>1195</v>
      </c>
      <c r="L49" s="176"/>
      <c r="M49" s="176"/>
      <c r="N49" s="176">
        <f>'実質公債費比率（分子）の構造'!O$45</f>
        <v>1243</v>
      </c>
      <c r="O49" s="176"/>
      <c r="P49" s="176"/>
    </row>
    <row r="50" spans="1:16" x14ac:dyDescent="0.15">
      <c r="A50" s="176" t="s">
        <v>67</v>
      </c>
      <c r="B50" s="176" t="e">
        <f>NA()</f>
        <v>#N/A</v>
      </c>
      <c r="C50" s="176">
        <f>IF(ISNUMBER('実質公債費比率（分子）の構造'!K$53),'実質公債費比率（分子）の構造'!K$53,NA())</f>
        <v>297</v>
      </c>
      <c r="D50" s="176" t="e">
        <f>NA()</f>
        <v>#N/A</v>
      </c>
      <c r="E50" s="176" t="e">
        <f>NA()</f>
        <v>#N/A</v>
      </c>
      <c r="F50" s="176">
        <f>IF(ISNUMBER('実質公債費比率（分子）の構造'!L$53),'実質公債費比率（分子）の構造'!L$53,NA())</f>
        <v>283</v>
      </c>
      <c r="G50" s="176" t="e">
        <f>NA()</f>
        <v>#N/A</v>
      </c>
      <c r="H50" s="176" t="e">
        <f>NA()</f>
        <v>#N/A</v>
      </c>
      <c r="I50" s="176">
        <f>IF(ISNUMBER('実質公債費比率（分子）の構造'!M$53),'実質公債費比率（分子）の構造'!M$53,NA())</f>
        <v>173</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520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15478</v>
      </c>
      <c r="E56" s="175"/>
      <c r="F56" s="175"/>
      <c r="G56" s="175">
        <f>'将来負担比率（分子）の構造'!J$52</f>
        <v>15241</v>
      </c>
      <c r="H56" s="175"/>
      <c r="I56" s="175"/>
      <c r="J56" s="175">
        <f>'将来負担比率（分子）の構造'!K$52</f>
        <v>14725</v>
      </c>
      <c r="K56" s="175"/>
      <c r="L56" s="175"/>
      <c r="M56" s="175">
        <f>'将来負担比率（分子）の構造'!L$52</f>
        <v>14239</v>
      </c>
      <c r="N56" s="175"/>
      <c r="O56" s="175"/>
      <c r="P56" s="175">
        <f>'将来負担比率（分子）の構造'!M$52</f>
        <v>14088</v>
      </c>
    </row>
    <row r="57" spans="1:16" x14ac:dyDescent="0.15">
      <c r="A57" s="175" t="s">
        <v>42</v>
      </c>
      <c r="B57" s="175"/>
      <c r="C57" s="175"/>
      <c r="D57" s="175">
        <f>'将来負担比率（分子）の構造'!I$51</f>
        <v>1305</v>
      </c>
      <c r="E57" s="175"/>
      <c r="F57" s="175"/>
      <c r="G57" s="175">
        <f>'将来負担比率（分子）の構造'!J$51</f>
        <v>1373</v>
      </c>
      <c r="H57" s="175"/>
      <c r="I57" s="175"/>
      <c r="J57" s="175">
        <f>'将来負担比率（分子）の構造'!K$51</f>
        <v>1340</v>
      </c>
      <c r="K57" s="175"/>
      <c r="L57" s="175"/>
      <c r="M57" s="175">
        <f>'将来負担比率（分子）の構造'!L$51</f>
        <v>1302</v>
      </c>
      <c r="N57" s="175"/>
      <c r="O57" s="175"/>
      <c r="P57" s="175">
        <f>'将来負担比率（分子）の構造'!M$51</f>
        <v>1124</v>
      </c>
    </row>
    <row r="58" spans="1:16" x14ac:dyDescent="0.15">
      <c r="A58" s="175" t="s">
        <v>41</v>
      </c>
      <c r="B58" s="175"/>
      <c r="C58" s="175"/>
      <c r="D58" s="175">
        <f>'将来負担比率（分子）の構造'!I$50</f>
        <v>7613</v>
      </c>
      <c r="E58" s="175"/>
      <c r="F58" s="175"/>
      <c r="G58" s="175">
        <f>'将来負担比率（分子）の構造'!J$50</f>
        <v>8354</v>
      </c>
      <c r="H58" s="175"/>
      <c r="I58" s="175"/>
      <c r="J58" s="175">
        <f>'将来負担比率（分子）の構造'!K$50</f>
        <v>9998</v>
      </c>
      <c r="K58" s="175"/>
      <c r="L58" s="175"/>
      <c r="M58" s="175">
        <f>'将来負担比率（分子）の構造'!L$50</f>
        <v>11406</v>
      </c>
      <c r="N58" s="175"/>
      <c r="O58" s="175"/>
      <c r="P58" s="175">
        <f>'将来負担比率（分子）の構造'!M$50</f>
        <v>9518</v>
      </c>
    </row>
    <row r="59" spans="1:16" x14ac:dyDescent="0.15">
      <c r="A59" s="175" t="s">
        <v>39</v>
      </c>
      <c r="B59" s="175">
        <f>'将来負担比率（分子）の構造'!I$49</f>
        <v>296</v>
      </c>
      <c r="C59" s="175"/>
      <c r="D59" s="175"/>
      <c r="E59" s="175">
        <f>'将来負担比率（分子）の構造'!J$49</f>
        <v>172</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2578</v>
      </c>
      <c r="C62" s="175"/>
      <c r="D62" s="175"/>
      <c r="E62" s="175">
        <f>'将来負担比率（分子）の構造'!J$45</f>
        <v>2431</v>
      </c>
      <c r="F62" s="175"/>
      <c r="G62" s="175"/>
      <c r="H62" s="175">
        <f>'将来負担比率（分子）の構造'!K$45</f>
        <v>2428</v>
      </c>
      <c r="I62" s="175"/>
      <c r="J62" s="175"/>
      <c r="K62" s="175">
        <f>'将来負担比率（分子）の構造'!L$45</f>
        <v>2315</v>
      </c>
      <c r="L62" s="175"/>
      <c r="M62" s="175"/>
      <c r="N62" s="175">
        <f>'将来負担比率（分子）の構造'!M$45</f>
        <v>2208</v>
      </c>
      <c r="O62" s="175"/>
      <c r="P62" s="175"/>
    </row>
    <row r="63" spans="1:16" x14ac:dyDescent="0.15">
      <c r="A63" s="175" t="s">
        <v>34</v>
      </c>
      <c r="B63" s="175">
        <f>'将来負担比率（分子）の構造'!I$44</f>
        <v>4388</v>
      </c>
      <c r="C63" s="175"/>
      <c r="D63" s="175"/>
      <c r="E63" s="175">
        <f>'将来負担比率（分子）の構造'!J$44</f>
        <v>4391</v>
      </c>
      <c r="F63" s="175"/>
      <c r="G63" s="175"/>
      <c r="H63" s="175">
        <f>'将来負担比率（分子）の構造'!K$44</f>
        <v>4094</v>
      </c>
      <c r="I63" s="175"/>
      <c r="J63" s="175"/>
      <c r="K63" s="175">
        <f>'将来負担比率（分子）の構造'!L$44</f>
        <v>3862</v>
      </c>
      <c r="L63" s="175"/>
      <c r="M63" s="175"/>
      <c r="N63" s="175">
        <f>'将来負担比率（分子）の構造'!M$44</f>
        <v>901</v>
      </c>
      <c r="O63" s="175"/>
      <c r="P63" s="175"/>
    </row>
    <row r="64" spans="1:16" x14ac:dyDescent="0.15">
      <c r="A64" s="175" t="s">
        <v>33</v>
      </c>
      <c r="B64" s="175">
        <f>'将来負担比率（分子）の構造'!I$43</f>
        <v>4473</v>
      </c>
      <c r="C64" s="175"/>
      <c r="D64" s="175"/>
      <c r="E64" s="175">
        <f>'将来負担比率（分子）の構造'!J$43</f>
        <v>3423</v>
      </c>
      <c r="F64" s="175"/>
      <c r="G64" s="175"/>
      <c r="H64" s="175">
        <f>'将来負担比率（分子）の構造'!K$43</f>
        <v>2597</v>
      </c>
      <c r="I64" s="175"/>
      <c r="J64" s="175"/>
      <c r="K64" s="175">
        <f>'将来負担比率（分子）の構造'!L$43</f>
        <v>2383</v>
      </c>
      <c r="L64" s="175"/>
      <c r="M64" s="175"/>
      <c r="N64" s="175">
        <f>'将来負担比率（分子）の構造'!M$43</f>
        <v>6434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10407</v>
      </c>
      <c r="C66" s="175"/>
      <c r="D66" s="175"/>
      <c r="E66" s="175">
        <f>'将来負担比率（分子）の構造'!J$41</f>
        <v>10738</v>
      </c>
      <c r="F66" s="175"/>
      <c r="G66" s="175"/>
      <c r="H66" s="175">
        <f>'将来負担比率（分子）の構造'!K$41</f>
        <v>10704</v>
      </c>
      <c r="I66" s="175"/>
      <c r="J66" s="175"/>
      <c r="K66" s="175">
        <f>'将来負担比率（分子）の構造'!L$41</f>
        <v>10474</v>
      </c>
      <c r="L66" s="175"/>
      <c r="M66" s="175"/>
      <c r="N66" s="175">
        <f>'将来負担比率（分子）の構造'!M$41</f>
        <v>10859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3436</v>
      </c>
      <c r="C72" s="179">
        <f>基金残高に係る経年分析!G55</f>
        <v>3257</v>
      </c>
      <c r="D72" s="179">
        <f>基金残高に係る経年分析!H55</f>
        <v>2687</v>
      </c>
    </row>
    <row r="73" spans="1:16" x14ac:dyDescent="0.15">
      <c r="A73" s="178" t="s">
        <v>74</v>
      </c>
      <c r="B73" s="179">
        <f>基金残高に係る経年分析!F56</f>
        <v>1148</v>
      </c>
      <c r="C73" s="179">
        <f>基金残高に係る経年分析!G56</f>
        <v>2362</v>
      </c>
      <c r="D73" s="179">
        <f>基金残高に係る経年分析!H56</f>
        <v>1250</v>
      </c>
    </row>
    <row r="74" spans="1:16" x14ac:dyDescent="0.15">
      <c r="A74" s="178" t="s">
        <v>75</v>
      </c>
      <c r="B74" s="179">
        <f>基金残高に係る経年分析!F57</f>
        <v>3831</v>
      </c>
      <c r="C74" s="179">
        <f>基金残高に係る経年分析!G57</f>
        <v>4145</v>
      </c>
      <c r="D74" s="179">
        <f>基金残高に係る経年分析!H57</f>
        <v>3965</v>
      </c>
    </row>
  </sheetData>
  <sheetProtection algorithmName="SHA-512" hashValue="JErJJijOC9Vqm4owJQhVJFKEK3VjImIvEF00+f+MlYvVvMOdggYBAO1ho47etBOU/QZmLPbAgG6Yxsx3F7LdJA==" saltValue="XzjEfQ92AtjS8S24aIdZ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2025-03-11T23:39:39Z</cp:lastPrinted>
  <dcterms:created xsi:type="dcterms:W3CDTF">2025-02-19T00:38:43Z</dcterms:created>
  <dcterms:modified xsi:type="dcterms:W3CDTF">2025-03-18T01:09:17Z</dcterms:modified>
  <cp:category/>
</cp:coreProperties>
</file>