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thens-2018\share\財政課\財政係\9 その他財政\公営企業\R6公営企業\R7-1-23【無害化済み】 （送付）【宮城県市町村課】公営企業に係る経営比較分析表（令和５年度決算）の分析等について(依頼）\"/>
    </mc:Choice>
  </mc:AlternateContent>
  <xr:revisionPtr revIDLastSave="0" documentId="8_{4400374A-3A57-40DB-896F-76A6F45DDE0E}" xr6:coauthVersionLast="47" xr6:coauthVersionMax="47" xr10:uidLastSave="{00000000-0000-0000-0000-000000000000}"/>
  <workbookProtection workbookAlgorithmName="SHA-512" workbookHashValue="AX/fqe6LM8YKxRdDY3nJVbXL3ndn6L74V+xSGGeFsMUj9nma/J+OcjNKwCgJPz86efjU8dVutCCsRpkwDhalfw==" workbookSaltValue="SgFw6wKiAoh2lAGb20hH3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I10" i="4" s="1"/>
  <c r="N6" i="5"/>
  <c r="B10" i="4" s="1"/>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G85" i="4"/>
  <c r="F85" i="4"/>
  <c r="BB10" i="4"/>
  <c r="AT10" i="4"/>
  <c r="AL10" i="4"/>
  <c r="W10" i="4"/>
  <c r="AT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<sst xmlns="http://schemas.openxmlformats.org/spreadsheetml/2006/main" count="228" uniqueCount="112">
  <si>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</si>
  <si>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</si>
  <si>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</si>
  <si>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</si>
  <si>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</si>
  <si>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</si>
  <si>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</si>
  <si>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</si>
  <si>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</si>
  <si>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</si>
  <si>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</si>
  <si>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</si>
  <si>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</si>
  <si>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</si>
  <si>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</si>
  <si>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</si>
  <si>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</si>
  <si>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</si>
  <si>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</si>
  <si>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</si>
  <si>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</si>
  <si>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</si>
  <si>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</si>
  <si>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</si>
  <si>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</si>
  <si>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</si>
  <si>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</si>
  <si>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</si>
  <si>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</si>
  <si>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</si>
  <si>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</si>
  <si>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</si>
  <si>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</si>
  <si>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</si>
  <si>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</si>
  <si>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</si>
  <si>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</si>
  <si>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</si>
  <si>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</si>
  <si>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</si>
  <si>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</si>
  <si>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</si>
  <si>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</si>
  <si>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</si>
  <si>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</si>
  <si>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</si>
  <si>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</si>
  <si>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</si>
  <si>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</si>
  <si>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</si>
  <si>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</si>
  <si>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</si>
  <si>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</si>
  <si>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</si>
  <si>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</si>
  <si>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</si>
  <si>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</si>
  <si>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</si>
  <si>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</si>
  <si>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</si>
  <si>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</si>
  <si>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</si>
  <si>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</si>
  <si>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</si>
  <si>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</si>
  <si>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</si>
  <si>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</si>
  <si>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</si>
  <si>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</si>
  <si>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</si>
  <si>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</si>
  <si>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</si>
  <si>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</si>
  <si>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</si>
  <si>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</si>
  <si>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</si>
  <si>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</si>
  <si>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</si>
  <si>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</si>
  <si>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</si>
  <si>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</si>
  <si>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</si>
  <si>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</si>
  <si>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</si>
  <si>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</si>
  <si>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</si>
  <si>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</si>
  <si>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</si>
  <si>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</si>
  <si>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</si>
  <si>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</si>
  <si>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</si>
  <si>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</si>
  <si>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</si>
  <si>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</si>
  <si>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</si>
  <si>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</si>
  <si>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</si>
  <si>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</si>
  <si>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</si>
  <si>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</si>
  <si>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</si>
  <si>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</si>
  <si>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</si>
  <si>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</si>
  <si>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</si>
  <si>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</si>
  <si>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</si>
  <si>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</si>
  <si>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有形固定資産全体としては、約6割が減価償却済となっており、管路経年化率では、類似団体と比較すると大幅に高い値となっているため、計画的な更新が必要な状況である。
　管路については、令和3年3月に策定した「白石市水道ビジョン」の計画に基づき更新を行っているが、一部工事の繰越などにより管路更新率について、前年度より0.1ポイントの減少となった。今後も更新されていない管路については、更新延長を年間約3kmとして、効率的に更新を行っていく。</t>
    <rPh sb="119" eb="121">
      <t>コウシン</t>
    </rPh>
    <rPh sb="122" eb="123">
      <t>オコナ</t>
    </rPh>
    <rPh sb="129" eb="131">
      <t>イチブ</t>
    </rPh>
    <rPh sb="131" eb="133">
      <t>コウジ</t>
    </rPh>
    <rPh sb="134" eb="136">
      <t>クリコシ</t>
    </rPh>
    <rPh sb="164" eb="166">
      <t>ゲンショウ</t>
    </rPh>
    <phoneticPr fontId="4"/>
  </si>
  <si>
    <r>
      <t>　給水状況については、給水人口や</t>
    </r>
    <r>
      <rPr>
        <sz val="11"/>
        <rFont val="ＭＳ ゴシック"/>
        <family val="3"/>
        <charset val="128"/>
      </rPr>
      <t>有収水量</t>
    </r>
    <r>
      <rPr>
        <sz val="11"/>
        <color theme="1"/>
        <rFont val="ＭＳ ゴシック"/>
        <family val="3"/>
        <charset val="128"/>
      </rPr>
      <t>の減少が続いていることから、給水収益についても減少傾向が続く見込みとなっている。喫緊の課題である有収率増加に向けて、引き続き漏水調査等に取り組んでいく必要がある。
　また、施設の老朽化の状況から、計画的な管路更新を行っていく必要があるが、その一方で施設更新費用の増加が見込まれることから、より厳しい経営状況となることが予想される。
　今後も、経費削減に努めるとともに、料金改定なども視野に入れ、事業運営を行っていく必要がある。</t>
    </r>
    <rPh sb="141" eb="143">
      <t>イッポウ</t>
    </rPh>
    <rPh sb="171" eb="173">
      <t>ジョウキョウ</t>
    </rPh>
    <phoneticPr fontId="4"/>
  </si>
  <si>
    <t>　令和5年度については、令和4年度に実施した地震に対する水道料金減免措置を実施しなかったことにより、経常収支比率や料金回収率において前年度を上回る結果となったが、今後は人口減少等で給水収益の減少傾向が続くと予測される。
　流動比率については、令和5年度は令和4年度に比べ、工事の繰越が多く、年度末に完了する工事が少なかったことにより、未払金の減少による一時的な流動比率の増加となっている。
　企業債残高対給水収益比率については、類似団体や全国平均と比較すると低い値となっているが、「白石市水道ビジョン」に基づき、引き続き資産の更新を行っていくため、今後増加していくと考えられる。
　施設利用率については、類似団体や全国平均と比較すると高い値となっているが、給水人口の減少に伴い一日平均配水量が年々減少しているため、減少傾向となっている。
　また、有収率については、令和4年度から0.71ポイントの減少となっており、当市は、近隣市や類似団体と比較すると有収率が低いため、今後も漏水調査や配水量の見直しを行い、有収率向上への取り組みを行っていく。</t>
    <rPh sb="12" eb="14">
      <t>レイワ</t>
    </rPh>
    <rPh sb="15" eb="17">
      <t>ネンド</t>
    </rPh>
    <rPh sb="18" eb="20">
      <t>ジッシ</t>
    </rPh>
    <rPh sb="22" eb="24">
      <t>ジシン</t>
    </rPh>
    <rPh sb="25" eb="26">
      <t>タイ</t>
    </rPh>
    <rPh sb="28" eb="32">
      <t>スイドウリョウキン</t>
    </rPh>
    <rPh sb="32" eb="34">
      <t>ゲンメン</t>
    </rPh>
    <rPh sb="34" eb="36">
      <t>ソチ</t>
    </rPh>
    <rPh sb="37" eb="39">
      <t>ジッシ</t>
    </rPh>
    <rPh sb="50" eb="54">
      <t>ケイジョウシュウシ</t>
    </rPh>
    <rPh sb="54" eb="56">
      <t>ヒリツ</t>
    </rPh>
    <rPh sb="57" eb="62">
      <t>リョウキンカイシュウリツ</t>
    </rPh>
    <rPh sb="66" eb="69">
      <t>ゼンネンド</t>
    </rPh>
    <rPh sb="70" eb="72">
      <t>ウワマワ</t>
    </rPh>
    <rPh sb="73" eb="75">
      <t>ケッカ</t>
    </rPh>
    <rPh sb="111" eb="113">
      <t>リュウドウ</t>
    </rPh>
    <rPh sb="113" eb="115">
      <t>ヒリツ</t>
    </rPh>
    <rPh sb="121" eb="123">
      <t>レイワ</t>
    </rPh>
    <rPh sb="124" eb="126">
      <t>ネンド</t>
    </rPh>
    <rPh sb="127" eb="129">
      <t>レイワ</t>
    </rPh>
    <rPh sb="130" eb="132">
      <t>ネンド</t>
    </rPh>
    <rPh sb="133" eb="134">
      <t>クラ</t>
    </rPh>
    <rPh sb="136" eb="138">
      <t>コウジ</t>
    </rPh>
    <rPh sb="139" eb="141">
      <t>クリコシ</t>
    </rPh>
    <rPh sb="142" eb="143">
      <t>オオ</t>
    </rPh>
    <rPh sb="145" eb="148">
      <t>ネンドマツ</t>
    </rPh>
    <rPh sb="149" eb="151">
      <t>カンリョウ</t>
    </rPh>
    <rPh sb="153" eb="155">
      <t>コウジ</t>
    </rPh>
    <rPh sb="156" eb="157">
      <t>スク</t>
    </rPh>
    <rPh sb="167" eb="169">
      <t>ミバラ</t>
    </rPh>
    <rPh sb="169" eb="170">
      <t>キン</t>
    </rPh>
    <rPh sb="171" eb="173">
      <t>ゲンショウ</t>
    </rPh>
    <rPh sb="176" eb="179">
      <t>イチジテキ</t>
    </rPh>
    <rPh sb="180" eb="182">
      <t>リュウドウ</t>
    </rPh>
    <rPh sb="182" eb="184">
      <t>ヒリツ</t>
    </rPh>
    <rPh sb="185" eb="187">
      <t>ゾウカ</t>
    </rPh>
    <rPh sb="195" eb="198">
      <t>キギョウサイ</t>
    </rPh>
    <rPh sb="198" eb="200">
      <t>ザンダカ</t>
    </rPh>
    <rPh sb="200" eb="201">
      <t>タイ</t>
    </rPh>
    <rPh sb="201" eb="203">
      <t>キュウスイ</t>
    </rPh>
    <rPh sb="203" eb="205">
      <t>シュウエキ</t>
    </rPh>
    <rPh sb="205" eb="207">
      <t>ヒリツ</t>
    </rPh>
    <rPh sb="214" eb="216">
      <t>ルイジ</t>
    </rPh>
    <rPh sb="219" eb="223">
      <t>ゼンコクヘイキン</t>
    </rPh>
    <rPh sb="224" eb="226">
      <t>ヒカク</t>
    </rPh>
    <rPh sb="231" eb="232">
      <t>アタイ</t>
    </rPh>
    <rPh sb="240" eb="243">
      <t>シロイシシ</t>
    </rPh>
    <rPh sb="243" eb="245">
      <t>スイドウ</t>
    </rPh>
    <rPh sb="258" eb="260">
      <t>コウシン</t>
    </rPh>
    <rPh sb="261" eb="262">
      <t>オコナ</t>
    </rPh>
    <rPh sb="269" eb="271">
      <t>コンゴ</t>
    </rPh>
    <rPh sb="271" eb="273">
      <t>ゾウカ</t>
    </rPh>
    <rPh sb="278" eb="279">
      <t>カンガ</t>
    </rPh>
    <rPh sb="302" eb="306">
      <t>ルイジダンタイ</t>
    </rPh>
    <rPh sb="307" eb="311">
      <t>ゼンコクヘイキン</t>
    </rPh>
    <rPh sb="312" eb="314">
      <t>ヒカク</t>
    </rPh>
    <rPh sb="317" eb="318">
      <t>タカ</t>
    </rPh>
    <rPh sb="319" eb="320">
      <t>アタイ</t>
    </rPh>
    <rPh sb="328" eb="330">
      <t>キュウスイ</t>
    </rPh>
    <rPh sb="336" eb="337">
      <t>トモナ</t>
    </rPh>
    <rPh sb="342" eb="345">
      <t>ユウシュウリツ</t>
    </rPh>
    <rPh sb="351" eb="353">
      <t>レイワ</t>
    </rPh>
    <rPh sb="354" eb="356">
      <t>ネンド</t>
    </rPh>
    <rPh sb="357" eb="359">
      <t>ゲンショウ</t>
    </rPh>
    <rPh sb="359" eb="361">
      <t>ケイコウ</t>
    </rPh>
    <rPh sb="378" eb="380">
      <t>ゲンショウ</t>
    </rPh>
    <rPh sb="438" eb="441">
      <t>ユウシュウリツ</t>
    </rPh>
    <rPh sb="441" eb="443">
      <t>ゾウカ</t>
    </rPh>
    <rPh sb="444" eb="445">
      <t>ム</t>
    </rPh>
    <rPh sb="447" eb="448">
      <t>ト</t>
    </rPh>
    <rPh sb="449" eb="450">
      <t>ク</t>
    </rPh>
    <rPh sb="452" eb="453">
      <t>オコナ</t>
    </rPh>
    <rPh sb="456" eb="458">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</si>
</sst>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0.74</c:v>
                </c:pt>
                <c:pt idx="1">
                  <c:v>0.65</c:v>
                </c:pt>
                <c:pt idx="2">
                  <c:v>0.8</c:v>
                </c:pt>
                <c:pt idx="3">
                  <c:v>0.52</c:v>
                </c:pt>
                <c:pt idx="4">
                  <c:v>0.42</c:v>
                </c:pt>
              </c:numCache>
            </c:numRef>
          </c:val>
          <c:extLst>
            <c:ext xmlns:c16="http://schemas.microsoft.com/office/drawing/2014/chart" uri="{C3380CC4-5D6E-409C-BE32-E72D297353CC}">
              <c16:uniqueId val="{00000000-EFA7-4740-89A9-4A43924298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0.41</c:v>
                </c:pt>
              </c:numCache>
            </c:numRef>
          </c:val>
          <c:smooth val="0"/>
          <c:extLst>
            <c:ext xmlns:c16="http://schemas.microsoft.com/office/drawing/2014/chart" uri="{C3380CC4-5D6E-409C-BE32-E72D297353CC}">
              <c16:uniqueId val="{00000001-EFA7-4740-89A9-4A43924298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79.97</c:v>
                </c:pt>
                <c:pt idx="1">
                  <c:v>75.27</c:v>
                </c:pt>
                <c:pt idx="2">
                  <c:v>73.53</c:v>
                </c:pt>
                <c:pt idx="3">
                  <c:v>73.209999999999994</c:v>
                </c:pt>
                <c:pt idx="4">
                  <c:v>72.89</c:v>
                </c:pt>
              </c:numCache>
            </c:numRef>
          </c:val>
          <c:extLst>
            <c:ext xmlns:c16="http://schemas.microsoft.com/office/drawing/2014/chart" uri="{C3380CC4-5D6E-409C-BE32-E72D297353CC}">
              <c16:uniqueId val="{00000000-F6AD-4A53-B504-8EA64E7EA0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55.14</c:v>
                </c:pt>
              </c:numCache>
            </c:numRef>
          </c:val>
          <c:smooth val="0"/>
          <c:extLst>
            <c:ext xmlns:c16="http://schemas.microsoft.com/office/drawing/2014/chart" uri="{C3380CC4-5D6E-409C-BE32-E72D297353CC}">
              <c16:uniqueId val="{00000001-F6AD-4A53-B504-8EA64E7EA0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73.53</c:v>
                </c:pt>
                <c:pt idx="1">
                  <c:v>77.86</c:v>
                </c:pt>
                <c:pt idx="2">
                  <c:v>77.84</c:v>
                </c:pt>
                <c:pt idx="3">
                  <c:v>77.489999999999995</c:v>
                </c:pt>
                <c:pt idx="4">
                  <c:v>76.78</c:v>
                </c:pt>
              </c:numCache>
            </c:numRef>
          </c:val>
          <c:extLst>
            <c:ext xmlns:c16="http://schemas.microsoft.com/office/drawing/2014/chart" uri="{C3380CC4-5D6E-409C-BE32-E72D297353CC}">
              <c16:uniqueId val="{00000000-A500-4410-A30E-EA586908E9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80.13</c:v>
                </c:pt>
              </c:numCache>
            </c:numRef>
          </c:val>
          <c:smooth val="0"/>
          <c:extLst>
            <c:ext xmlns:c16="http://schemas.microsoft.com/office/drawing/2014/chart" uri="{C3380CC4-5D6E-409C-BE32-E72D297353CC}">
              <c16:uniqueId val="{00000001-A500-4410-A30E-EA586908E9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95.61</c:v>
                </c:pt>
                <c:pt idx="1">
                  <c:v>108.42</c:v>
                </c:pt>
                <c:pt idx="2">
                  <c:v>111.02</c:v>
                </c:pt>
                <c:pt idx="3">
                  <c:v>108</c:v>
                </c:pt>
                <c:pt idx="4">
                  <c:v>109.01</c:v>
                </c:pt>
              </c:numCache>
            </c:numRef>
          </c:val>
          <c:extLst>
            <c:ext xmlns:c16="http://schemas.microsoft.com/office/drawing/2014/chart" uri="{C3380CC4-5D6E-409C-BE32-E72D297353CC}">
              <c16:uniqueId val="{00000000-7EE4-4041-AB6D-832B6CEC98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106.01</c:v>
                </c:pt>
              </c:numCache>
            </c:numRef>
          </c:val>
          <c:smooth val="0"/>
          <c:extLst>
            <c:ext xmlns:c16="http://schemas.microsoft.com/office/drawing/2014/chart" uri="{C3380CC4-5D6E-409C-BE32-E72D297353CC}">
              <c16:uniqueId val="{00000001-7EE4-4041-AB6D-832B6CEC98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61.76</c:v>
                </c:pt>
                <c:pt idx="1">
                  <c:v>61.07</c:v>
                </c:pt>
                <c:pt idx="2">
                  <c:v>60.39</c:v>
                </c:pt>
                <c:pt idx="3">
                  <c:v>60.73</c:v>
                </c:pt>
                <c:pt idx="4">
                  <c:v>61.83</c:v>
                </c:pt>
              </c:numCache>
            </c:numRef>
          </c:val>
          <c:extLst>
            <c:ext xmlns:c16="http://schemas.microsoft.com/office/drawing/2014/chart" uri="{C3380CC4-5D6E-409C-BE32-E72D297353CC}">
              <c16:uniqueId val="{00000000-20EC-4E25-95D3-FC1C73961E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52.7</c:v>
                </c:pt>
              </c:numCache>
            </c:numRef>
          </c:val>
          <c:smooth val="0"/>
          <c:extLst>
            <c:ext xmlns:c16="http://schemas.microsoft.com/office/drawing/2014/chart" uri="{C3380CC4-5D6E-409C-BE32-E72D297353CC}">
              <c16:uniqueId val="{00000001-20EC-4E25-95D3-FC1C73961E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58.85</c:v>
                </c:pt>
                <c:pt idx="1">
                  <c:v>36.770000000000003</c:v>
                </c:pt>
                <c:pt idx="2">
                  <c:v>39.82</c:v>
                </c:pt>
                <c:pt idx="3">
                  <c:v>42.56</c:v>
                </c:pt>
                <c:pt idx="4">
                  <c:v>45.14</c:v>
                </c:pt>
              </c:numCache>
            </c:numRef>
          </c:val>
          <c:extLst>
            <c:ext xmlns:c16="http://schemas.microsoft.com/office/drawing/2014/chart" uri="{C3380CC4-5D6E-409C-BE32-E72D297353CC}">
              <c16:uniqueId val="{00000000-199D-4364-8846-7763D4A208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22.86</c:v>
                </c:pt>
              </c:numCache>
            </c:numRef>
          </c:val>
          <c:smooth val="0"/>
          <c:extLst>
            <c:ext xmlns:c16="http://schemas.microsoft.com/office/drawing/2014/chart" uri="{C3380CC4-5D6E-409C-BE32-E72D297353CC}">
              <c16:uniqueId val="{00000001-199D-4364-8846-7763D4A208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C3-45EB-A2B2-089F26E56E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9.59</c:v>
                </c:pt>
              </c:numCache>
            </c:numRef>
          </c:val>
          <c:smooth val="0"/>
          <c:extLst>
            <c:ext xmlns:c16="http://schemas.microsoft.com/office/drawing/2014/chart" uri="{C3380CC4-5D6E-409C-BE32-E72D297353CC}">
              <c16:uniqueId val="{00000001-60C3-45EB-A2B2-089F26E56E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416.88</c:v>
                </c:pt>
                <c:pt idx="1">
                  <c:v>375.88</c:v>
                </c:pt>
                <c:pt idx="2">
                  <c:v>439.34</c:v>
                </c:pt>
                <c:pt idx="3">
                  <c:v>437.96</c:v>
                </c:pt>
                <c:pt idx="4">
                  <c:v>556.49</c:v>
                </c:pt>
              </c:numCache>
            </c:numRef>
          </c:val>
          <c:extLst>
            <c:ext xmlns:c16="http://schemas.microsoft.com/office/drawing/2014/chart" uri="{C3380CC4-5D6E-409C-BE32-E72D297353CC}">
              <c16:uniqueId val="{00000000-3AAE-44D9-8E4F-DF1DB29797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338.89</c:v>
                </c:pt>
              </c:numCache>
            </c:numRef>
          </c:val>
          <c:smooth val="0"/>
          <c:extLst>
            <c:ext xmlns:c16="http://schemas.microsoft.com/office/drawing/2014/chart" uri="{C3380CC4-5D6E-409C-BE32-E72D297353CC}">
              <c16:uniqueId val="{00000001-3AAE-44D9-8E4F-DF1DB29797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179.88</c:v>
                </c:pt>
                <c:pt idx="1">
                  <c:v>197.47</c:v>
                </c:pt>
                <c:pt idx="2">
                  <c:v>180.18</c:v>
                </c:pt>
                <c:pt idx="3">
                  <c:v>186.54</c:v>
                </c:pt>
                <c:pt idx="4">
                  <c:v>175.36</c:v>
                </c:pt>
              </c:numCache>
            </c:numRef>
          </c:val>
          <c:extLst>
            <c:ext xmlns:c16="http://schemas.microsoft.com/office/drawing/2014/chart" uri="{C3380CC4-5D6E-409C-BE32-E72D297353CC}">
              <c16:uniqueId val="{00000000-1962-4636-9AF9-CCADD300B1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400.21</c:v>
                </c:pt>
              </c:numCache>
            </c:numRef>
          </c:val>
          <c:smooth val="0"/>
          <c:extLst>
            <c:ext xmlns:c16="http://schemas.microsoft.com/office/drawing/2014/chart" uri="{C3380CC4-5D6E-409C-BE32-E72D297353CC}">
              <c16:uniqueId val="{00000001-1962-4636-9AF9-CCADD300B1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91.39</c:v>
                </c:pt>
                <c:pt idx="1">
                  <c:v>94.96</c:v>
                </c:pt>
                <c:pt idx="2">
                  <c:v>105.49</c:v>
                </c:pt>
                <c:pt idx="3">
                  <c:v>102.89</c:v>
                </c:pt>
                <c:pt idx="4">
                  <c:v>103.69</c:v>
                </c:pt>
              </c:numCache>
            </c:numRef>
          </c:val>
          <c:extLst>
            <c:ext xmlns:c16="http://schemas.microsoft.com/office/drawing/2014/chart" uri="{C3380CC4-5D6E-409C-BE32-E72D297353CC}">
              <c16:uniqueId val="{00000000-E66E-4829-BEF8-548D1E05367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92.83</c:v>
                </c:pt>
              </c:numCache>
            </c:numRef>
          </c:val>
          <c:smooth val="0"/>
          <c:extLst>
            <c:ext xmlns:c16="http://schemas.microsoft.com/office/drawing/2014/chart" uri="{C3380CC4-5D6E-409C-BE32-E72D297353CC}">
              <c16:uniqueId val="{00000001-E66E-4829-BEF8-548D1E05367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288.45</c:v>
                </c:pt>
                <c:pt idx="1">
                  <c:v>254.12</c:v>
                </c:pt>
                <c:pt idx="2">
                  <c:v>250.3</c:v>
                </c:pt>
                <c:pt idx="3">
                  <c:v>251.91</c:v>
                </c:pt>
                <c:pt idx="4">
                  <c:v>255.83</c:v>
                </c:pt>
              </c:numCache>
            </c:numRef>
          </c:val>
          <c:extLst>
            <c:ext xmlns:c16="http://schemas.microsoft.com/office/drawing/2014/chart" uri="{C3380CC4-5D6E-409C-BE32-E72D297353CC}">
              <c16:uniqueId val="{00000000-4D6C-4302-B9A0-B085C4CC7D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189.43</c:v>
                </c:pt>
              </c:numCache>
            </c:numRef>
          </c:val>
          <c:smooth val="0"/>
          <c:extLst>
            <c:ext xmlns:c16="http://schemas.microsoft.com/office/drawing/2014/chart" uri="{C3380CC4-5D6E-409C-BE32-E72D297353CC}">
              <c16:uniqueId val="{00000001-4D6C-4302-B9A0-B085C4CC7D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白石市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31229</v>
      </c>
      <c r="AM8" s="44"/>
      <c r="AN8" s="44"/>
      <c r="AO8" s="44"/>
      <c r="AP8" s="44"/>
      <c r="AQ8" s="44"/>
      <c r="AR8" s="44"/>
      <c r="AS8" s="44"/>
      <c r="AT8" s="45">
        <f>データ!$S$6</f>
        <v>286.48</v>
      </c>
      <c r="AU8" s="46"/>
      <c r="AV8" s="46"/>
      <c r="AW8" s="46"/>
      <c r="AX8" s="46"/>
      <c r="AY8" s="46"/>
      <c r="AZ8" s="46"/>
      <c r="BA8" s="46"/>
      <c r="BB8" s="47">
        <f>データ!$T$6</f>
        <v>109.01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70.209999999999994</v>
      </c>
      <c r="J10" s="46"/>
      <c r="K10" s="46"/>
      <c r="L10" s="46"/>
      <c r="M10" s="46"/>
      <c r="N10" s="46"/>
      <c r="O10" s="80"/>
      <c r="P10" s="47">
        <f>データ!$P$6</f>
        <v>96.42</v>
      </c>
      <c r="Q10" s="47"/>
      <c r="R10" s="47"/>
      <c r="S10" s="47"/>
      <c r="T10" s="47"/>
      <c r="U10" s="47"/>
      <c r="V10" s="47"/>
      <c r="W10" s="44">
        <f>データ!$Q$6</f>
        <v>4180</v>
      </c>
      <c r="X10" s="44"/>
      <c r="Y10" s="44"/>
      <c r="Z10" s="44"/>
      <c r="AA10" s="44"/>
      <c r="AB10" s="44"/>
      <c r="AC10" s="44"/>
      <c r="AD10" s="2"/>
      <c r="AE10" s="2"/>
      <c r="AF10" s="2"/>
      <c r="AG10" s="2"/>
      <c r="AH10" s="2"/>
      <c r="AI10" s="2"/>
      <c r="AJ10" s="2"/>
      <c r="AK10" s="2"/>
      <c r="AL10" s="44">
        <f>データ!$U$6</f>
        <v>29808</v>
      </c>
      <c r="AM10" s="44"/>
      <c r="AN10" s="44"/>
      <c r="AO10" s="44"/>
      <c r="AP10" s="44"/>
      <c r="AQ10" s="44"/>
      <c r="AR10" s="44"/>
      <c r="AS10" s="44"/>
      <c r="AT10" s="45">
        <f>データ!$V$6</f>
        <v>49.62</v>
      </c>
      <c r="AU10" s="46"/>
      <c r="AV10" s="46"/>
      <c r="AW10" s="46"/>
      <c r="AX10" s="46"/>
      <c r="AY10" s="46"/>
      <c r="AZ10" s="46"/>
      <c r="BA10" s="46"/>
      <c r="BB10" s="47">
        <f>データ!$W$6</f>
        <v>600.73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81"/>
      <c r="BN47" s="81"/>
      <c r="BO47" s="81"/>
      <c r="BP47" s="81"/>
      <c r="BQ47" s="81"/>
      <c r="BR47" s="81"/>
      <c r="BS47" s="81"/>
      <c r="BT47" s="81"/>
      <c r="BU47" s="81"/>
      <c r="BV47" s="81"/>
      <c r="BW47" s="81"/>
      <c r="BX47" s="81"/>
      <c r="BY47" s="81"/>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81"/>
      <c r="BN48" s="81"/>
      <c r="BO48" s="81"/>
      <c r="BP48" s="81"/>
      <c r="BQ48" s="81"/>
      <c r="BR48" s="81"/>
      <c r="BS48" s="81"/>
      <c r="BT48" s="81"/>
      <c r="BU48" s="81"/>
      <c r="BV48" s="81"/>
      <c r="BW48" s="81"/>
      <c r="BX48" s="81"/>
      <c r="BY48" s="81"/>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81"/>
      <c r="BN49" s="81"/>
      <c r="BO49" s="81"/>
      <c r="BP49" s="81"/>
      <c r="BQ49" s="81"/>
      <c r="BR49" s="81"/>
      <c r="BS49" s="81"/>
      <c r="BT49" s="81"/>
      <c r="BU49" s="81"/>
      <c r="BV49" s="81"/>
      <c r="BW49" s="81"/>
      <c r="BX49" s="81"/>
      <c r="BY49" s="81"/>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81"/>
      <c r="BN50" s="81"/>
      <c r="BO50" s="81"/>
      <c r="BP50" s="81"/>
      <c r="BQ50" s="81"/>
      <c r="BR50" s="81"/>
      <c r="BS50" s="81"/>
      <c r="BT50" s="81"/>
      <c r="BU50" s="81"/>
      <c r="BV50" s="81"/>
      <c r="BW50" s="81"/>
      <c r="BX50" s="81"/>
      <c r="BY50" s="81"/>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81"/>
      <c r="BN51" s="81"/>
      <c r="BO51" s="81"/>
      <c r="BP51" s="81"/>
      <c r="BQ51" s="81"/>
      <c r="BR51" s="81"/>
      <c r="BS51" s="81"/>
      <c r="BT51" s="81"/>
      <c r="BU51" s="81"/>
      <c r="BV51" s="81"/>
      <c r="BW51" s="81"/>
      <c r="BX51" s="81"/>
      <c r="BY51" s="81"/>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81"/>
      <c r="BN52" s="81"/>
      <c r="BO52" s="81"/>
      <c r="BP52" s="81"/>
      <c r="BQ52" s="81"/>
      <c r="BR52" s="81"/>
      <c r="BS52" s="81"/>
      <c r="BT52" s="81"/>
      <c r="BU52" s="81"/>
      <c r="BV52" s="81"/>
      <c r="BW52" s="81"/>
      <c r="BX52" s="81"/>
      <c r="BY52" s="81"/>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81"/>
      <c r="BN53" s="81"/>
      <c r="BO53" s="81"/>
      <c r="BP53" s="81"/>
      <c r="BQ53" s="81"/>
      <c r="BR53" s="81"/>
      <c r="BS53" s="81"/>
      <c r="BT53" s="81"/>
      <c r="BU53" s="81"/>
      <c r="BV53" s="81"/>
      <c r="BW53" s="81"/>
      <c r="BX53" s="81"/>
      <c r="BY53" s="81"/>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81"/>
      <c r="BN54" s="81"/>
      <c r="BO54" s="81"/>
      <c r="BP54" s="81"/>
      <c r="BQ54" s="81"/>
      <c r="BR54" s="81"/>
      <c r="BS54" s="81"/>
      <c r="BT54" s="81"/>
      <c r="BU54" s="81"/>
      <c r="BV54" s="81"/>
      <c r="BW54" s="81"/>
      <c r="BX54" s="81"/>
      <c r="BY54" s="81"/>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81"/>
      <c r="BN55" s="81"/>
      <c r="BO55" s="81"/>
      <c r="BP55" s="81"/>
      <c r="BQ55" s="81"/>
      <c r="BR55" s="81"/>
      <c r="BS55" s="81"/>
      <c r="BT55" s="81"/>
      <c r="BU55" s="81"/>
      <c r="BV55" s="81"/>
      <c r="BW55" s="81"/>
      <c r="BX55" s="81"/>
      <c r="BY55" s="81"/>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81"/>
      <c r="BN56" s="81"/>
      <c r="BO56" s="81"/>
      <c r="BP56" s="81"/>
      <c r="BQ56" s="81"/>
      <c r="BR56" s="81"/>
      <c r="BS56" s="81"/>
      <c r="BT56" s="81"/>
      <c r="BU56" s="81"/>
      <c r="BV56" s="81"/>
      <c r="BW56" s="81"/>
      <c r="BX56" s="81"/>
      <c r="BY56" s="81"/>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81"/>
      <c r="BN57" s="81"/>
      <c r="BO57" s="81"/>
      <c r="BP57" s="81"/>
      <c r="BQ57" s="81"/>
      <c r="BR57" s="81"/>
      <c r="BS57" s="81"/>
      <c r="BT57" s="81"/>
      <c r="BU57" s="81"/>
      <c r="BV57" s="81"/>
      <c r="BW57" s="81"/>
      <c r="BX57" s="81"/>
      <c r="BY57" s="81"/>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81"/>
      <c r="BN58" s="81"/>
      <c r="BO58" s="81"/>
      <c r="BP58" s="81"/>
      <c r="BQ58" s="81"/>
      <c r="BR58" s="81"/>
      <c r="BS58" s="81"/>
      <c r="BT58" s="81"/>
      <c r="BU58" s="81"/>
      <c r="BV58" s="81"/>
      <c r="BW58" s="81"/>
      <c r="BX58" s="81"/>
      <c r="BY58" s="81"/>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81"/>
      <c r="BN59" s="81"/>
      <c r="BO59" s="81"/>
      <c r="BP59" s="81"/>
      <c r="BQ59" s="81"/>
      <c r="BR59" s="81"/>
      <c r="BS59" s="81"/>
      <c r="BT59" s="81"/>
      <c r="BU59" s="81"/>
      <c r="BV59" s="81"/>
      <c r="BW59" s="81"/>
      <c r="BX59" s="81"/>
      <c r="BY59" s="81"/>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81"/>
      <c r="BN60" s="81"/>
      <c r="BO60" s="81"/>
      <c r="BP60" s="81"/>
      <c r="BQ60" s="81"/>
      <c r="BR60" s="81"/>
      <c r="BS60" s="81"/>
      <c r="BT60" s="81"/>
      <c r="BU60" s="81"/>
      <c r="BV60" s="81"/>
      <c r="BW60" s="81"/>
      <c r="BX60" s="81"/>
      <c r="BY60" s="81"/>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81"/>
      <c r="BN61" s="81"/>
      <c r="BO61" s="81"/>
      <c r="BP61" s="81"/>
      <c r="BQ61" s="81"/>
      <c r="BR61" s="81"/>
      <c r="BS61" s="81"/>
      <c r="BT61" s="81"/>
      <c r="BU61" s="81"/>
      <c r="BV61" s="81"/>
      <c r="BW61" s="81"/>
      <c r="BX61" s="81"/>
      <c r="BY61" s="81"/>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81"/>
      <c r="BN62" s="81"/>
      <c r="BO62" s="81"/>
      <c r="BP62" s="81"/>
      <c r="BQ62" s="81"/>
      <c r="BR62" s="81"/>
      <c r="BS62" s="81"/>
      <c r="BT62" s="81"/>
      <c r="BU62" s="81"/>
      <c r="BV62" s="81"/>
      <c r="BW62" s="81"/>
      <c r="BX62" s="81"/>
      <c r="BY62" s="81"/>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nfVeqOEBWuY3MFXEtNHHupdtpaRVjWM9vqHPmYq6E0vG3qkgslh/1nySisS+u6YT+QqTOOLe4Vqzu8uZfCeg==" saltValue="spi+4BAUYMZI5KJMhVcy6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42064</v>
      </c>
      <c r="D6" s="20">
        <f t="shared" si="3"/>
        <v>46</v>
      </c>
      <c r="E6" s="20">
        <f t="shared" si="3"/>
        <v>1</v>
      </c>
      <c r="F6" s="20">
        <f t="shared" si="3"/>
        <v>0</v>
      </c>
      <c r="G6" s="20">
        <f t="shared" si="3"/>
        <v>1</v>
      </c>
      <c r="H6" s="20" t="str">
        <f t="shared" si="3"/>
        <v>宮城県　白石市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70.209999999999994</v>
      </c>
      <c r="P6" s="21">
        <f t="shared" si="3"/>
        <v>96.42</v>
      </c>
      <c r="Q6" s="21">
        <f t="shared" si="3"/>
        <v>4180</v>
      </c>
      <c r="R6" s="21">
        <f t="shared" si="3"/>
        <v>31229</v>
      </c>
      <c r="S6" s="21">
        <f t="shared" si="3"/>
        <v>286.48</v>
      </c>
      <c r="T6" s="21">
        <f t="shared" si="3"/>
        <v>109.01</v>
      </c>
      <c r="U6" s="21">
        <f t="shared" si="3"/>
        <v>29808</v>
      </c>
      <c r="V6" s="21">
        <f t="shared" si="3"/>
        <v>49.62</v>
      </c>
      <c r="W6" s="21">
        <f t="shared" si="3"/>
        <v>600.73</v>
      </c>
      <c r="X6" s="22">
        <f>IF(X7="",NA(),X7)</f>
        <v>95.61</v>
      </c>
      <c r="Y6" s="22">
        <f t="shared" ref="Y6:AG6" si="4">IF(Y7="",NA(),Y7)</f>
        <v>108.42</v>
      </c>
      <c r="Z6" s="22">
        <f t="shared" si="4"/>
        <v>111.02</v>
      </c>
      <c r="AA6" s="22">
        <f t="shared" si="4"/>
        <v>108</v>
      </c>
      <c r="AB6" s="22">
        <f t="shared" si="4"/>
        <v>109.01</v>
      </c>
      <c r="AC6" s="22">
        <f t="shared" si="4"/>
        <v>109.01</v>
      </c>
      <c r="AD6" s="22">
        <f t="shared" si="4"/>
        <v>108.83</v>
      </c>
      <c r="AE6" s="22">
        <f t="shared" si="4"/>
        <v>109.23</v>
      </c>
      <c r="AF6" s="22">
        <f t="shared" si="4"/>
        <v>108.04</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9.59</v>
      </c>
      <c r="AS6" s="21" t="str">
        <f>IF(AS7="","",IF(AS7="-","【-】","【"&amp;SUBSTITUTE(TEXT(AS7,"#,##0.00"),"-","△")&amp;"】"))</f>
        <v>【1.50】</v>
      </c>
      <c r="AT6" s="22">
        <f>IF(AT7="",NA(),AT7)</f>
        <v>416.88</v>
      </c>
      <c r="AU6" s="22">
        <f t="shared" ref="AU6:BC6" si="6">IF(AU7="",NA(),AU7)</f>
        <v>375.88</v>
      </c>
      <c r="AV6" s="22">
        <f t="shared" si="6"/>
        <v>439.34</v>
      </c>
      <c r="AW6" s="22">
        <f t="shared" si="6"/>
        <v>437.96</v>
      </c>
      <c r="AX6" s="22">
        <f t="shared" si="6"/>
        <v>556.49</v>
      </c>
      <c r="AY6" s="22">
        <f t="shared" si="6"/>
        <v>365.18</v>
      </c>
      <c r="AZ6" s="22">
        <f t="shared" si="6"/>
        <v>327.77</v>
      </c>
      <c r="BA6" s="22">
        <f t="shared" si="6"/>
        <v>338.02</v>
      </c>
      <c r="BB6" s="22">
        <f t="shared" si="6"/>
        <v>345.94</v>
      </c>
      <c r="BC6" s="22">
        <f t="shared" si="6"/>
        <v>338.89</v>
      </c>
      <c r="BD6" s="21" t="str">
        <f>IF(BD7="","",IF(BD7="-","【-】","【"&amp;SUBSTITUTE(TEXT(BD7,"#,##0.00"),"-","△")&amp;"】"))</f>
        <v>【243.36】</v>
      </c>
      <c r="BE6" s="22">
        <f>IF(BE7="",NA(),BE7)</f>
        <v>179.88</v>
      </c>
      <c r="BF6" s="22">
        <f t="shared" ref="BF6:BN6" si="7">IF(BF7="",NA(),BF7)</f>
        <v>197.47</v>
      </c>
      <c r="BG6" s="22">
        <f t="shared" si="7"/>
        <v>180.18</v>
      </c>
      <c r="BH6" s="22">
        <f t="shared" si="7"/>
        <v>186.54</v>
      </c>
      <c r="BI6" s="22">
        <f t="shared" si="7"/>
        <v>175.36</v>
      </c>
      <c r="BJ6" s="22">
        <f t="shared" si="7"/>
        <v>371.65</v>
      </c>
      <c r="BK6" s="22">
        <f t="shared" si="7"/>
        <v>397.1</v>
      </c>
      <c r="BL6" s="22">
        <f t="shared" si="7"/>
        <v>379.91</v>
      </c>
      <c r="BM6" s="22">
        <f t="shared" si="7"/>
        <v>386.61</v>
      </c>
      <c r="BN6" s="22">
        <f t="shared" si="7"/>
        <v>400.21</v>
      </c>
      <c r="BO6" s="21" t="str">
        <f>IF(BO7="","",IF(BO7="-","【-】","【"&amp;SUBSTITUTE(TEXT(BO7,"#,##0.00"),"-","△")&amp;"】"))</f>
        <v>【265.93】</v>
      </c>
      <c r="BP6" s="22">
        <f>IF(BP7="",NA(),BP7)</f>
        <v>91.39</v>
      </c>
      <c r="BQ6" s="22">
        <f t="shared" ref="BQ6:BY6" si="8">IF(BQ7="",NA(),BQ7)</f>
        <v>94.96</v>
      </c>
      <c r="BR6" s="22">
        <f t="shared" si="8"/>
        <v>105.49</v>
      </c>
      <c r="BS6" s="22">
        <f t="shared" si="8"/>
        <v>102.89</v>
      </c>
      <c r="BT6" s="22">
        <f t="shared" si="8"/>
        <v>103.69</v>
      </c>
      <c r="BU6" s="22">
        <f t="shared" si="8"/>
        <v>98.77</v>
      </c>
      <c r="BV6" s="22">
        <f t="shared" si="8"/>
        <v>95.79</v>
      </c>
      <c r="BW6" s="22">
        <f t="shared" si="8"/>
        <v>98.3</v>
      </c>
      <c r="BX6" s="22">
        <f t="shared" si="8"/>
        <v>93.82</v>
      </c>
      <c r="BY6" s="22">
        <f t="shared" si="8"/>
        <v>92.83</v>
      </c>
      <c r="BZ6" s="21" t="str">
        <f>IF(BZ7="","",IF(BZ7="-","【-】","【"&amp;SUBSTITUTE(TEXT(BZ7,"#,##0.00"),"-","△")&amp;"】"))</f>
        <v>【97.82】</v>
      </c>
      <c r="CA6" s="22">
        <f>IF(CA7="",NA(),CA7)</f>
        <v>288.45</v>
      </c>
      <c r="CB6" s="22">
        <f t="shared" ref="CB6:CJ6" si="9">IF(CB7="",NA(),CB7)</f>
        <v>254.12</v>
      </c>
      <c r="CC6" s="22">
        <f t="shared" si="9"/>
        <v>250.3</v>
      </c>
      <c r="CD6" s="22">
        <f t="shared" si="9"/>
        <v>251.91</v>
      </c>
      <c r="CE6" s="22">
        <f t="shared" si="9"/>
        <v>255.83</v>
      </c>
      <c r="CF6" s="22">
        <f t="shared" si="9"/>
        <v>173.67</v>
      </c>
      <c r="CG6" s="22">
        <f t="shared" si="9"/>
        <v>171.13</v>
      </c>
      <c r="CH6" s="22">
        <f t="shared" si="9"/>
        <v>173.7</v>
      </c>
      <c r="CI6" s="22">
        <f t="shared" si="9"/>
        <v>178.94</v>
      </c>
      <c r="CJ6" s="22">
        <f t="shared" si="9"/>
        <v>189.43</v>
      </c>
      <c r="CK6" s="21" t="str">
        <f>IF(CK7="","",IF(CK7="-","【-】","【"&amp;SUBSTITUTE(TEXT(CK7,"#,##0.00"),"-","△")&amp;"】"))</f>
        <v>【177.56】</v>
      </c>
      <c r="CL6" s="22">
        <f>IF(CL7="",NA(),CL7)</f>
        <v>79.97</v>
      </c>
      <c r="CM6" s="22">
        <f t="shared" ref="CM6:CU6" si="10">IF(CM7="",NA(),CM7)</f>
        <v>75.27</v>
      </c>
      <c r="CN6" s="22">
        <f t="shared" si="10"/>
        <v>73.53</v>
      </c>
      <c r="CO6" s="22">
        <f t="shared" si="10"/>
        <v>73.209999999999994</v>
      </c>
      <c r="CP6" s="22">
        <f t="shared" si="10"/>
        <v>72.89</v>
      </c>
      <c r="CQ6" s="22">
        <f t="shared" si="10"/>
        <v>59.67</v>
      </c>
      <c r="CR6" s="22">
        <f t="shared" si="10"/>
        <v>60.12</v>
      </c>
      <c r="CS6" s="22">
        <f t="shared" si="10"/>
        <v>60.34</v>
      </c>
      <c r="CT6" s="22">
        <f t="shared" si="10"/>
        <v>59.54</v>
      </c>
      <c r="CU6" s="22">
        <f t="shared" si="10"/>
        <v>55.14</v>
      </c>
      <c r="CV6" s="21" t="str">
        <f>IF(CV7="","",IF(CV7="-","【-】","【"&amp;SUBSTITUTE(TEXT(CV7,"#,##0.00"),"-","△")&amp;"】"))</f>
        <v>【59.81】</v>
      </c>
      <c r="CW6" s="22">
        <f>IF(CW7="",NA(),CW7)</f>
        <v>73.53</v>
      </c>
      <c r="CX6" s="22">
        <f t="shared" ref="CX6:DF6" si="11">IF(CX7="",NA(),CX7)</f>
        <v>77.86</v>
      </c>
      <c r="CY6" s="22">
        <f t="shared" si="11"/>
        <v>77.84</v>
      </c>
      <c r="CZ6" s="22">
        <f t="shared" si="11"/>
        <v>77.489999999999995</v>
      </c>
      <c r="DA6" s="22">
        <f t="shared" si="11"/>
        <v>76.78</v>
      </c>
      <c r="DB6" s="22">
        <f t="shared" si="11"/>
        <v>84.6</v>
      </c>
      <c r="DC6" s="22">
        <f t="shared" si="11"/>
        <v>84.24</v>
      </c>
      <c r="DD6" s="22">
        <f t="shared" si="11"/>
        <v>84.19</v>
      </c>
      <c r="DE6" s="22">
        <f t="shared" si="11"/>
        <v>83.93</v>
      </c>
      <c r="DF6" s="22">
        <f t="shared" si="11"/>
        <v>80.13</v>
      </c>
      <c r="DG6" s="21" t="str">
        <f>IF(DG7="","",IF(DG7="-","【-】","【"&amp;SUBSTITUTE(TEXT(DG7,"#,##0.00"),"-","△")&amp;"】"))</f>
        <v>【89.42】</v>
      </c>
      <c r="DH6" s="22">
        <f>IF(DH7="",NA(),DH7)</f>
        <v>61.76</v>
      </c>
      <c r="DI6" s="22">
        <f t="shared" ref="DI6:DQ6" si="12">IF(DI7="",NA(),DI7)</f>
        <v>61.07</v>
      </c>
      <c r="DJ6" s="22">
        <f t="shared" si="12"/>
        <v>60.39</v>
      </c>
      <c r="DK6" s="22">
        <f t="shared" si="12"/>
        <v>60.73</v>
      </c>
      <c r="DL6" s="22">
        <f t="shared" si="12"/>
        <v>61.83</v>
      </c>
      <c r="DM6" s="22">
        <f t="shared" si="12"/>
        <v>48.17</v>
      </c>
      <c r="DN6" s="22">
        <f t="shared" si="12"/>
        <v>48.83</v>
      </c>
      <c r="DO6" s="22">
        <f t="shared" si="12"/>
        <v>49.96</v>
      </c>
      <c r="DP6" s="22">
        <f t="shared" si="12"/>
        <v>50.82</v>
      </c>
      <c r="DQ6" s="22">
        <f t="shared" si="12"/>
        <v>52.7</v>
      </c>
      <c r="DR6" s="21" t="str">
        <f>IF(DR7="","",IF(DR7="-","【-】","【"&amp;SUBSTITUTE(TEXT(DR7,"#,##0.00"),"-","△")&amp;"】"))</f>
        <v>【52.02】</v>
      </c>
      <c r="DS6" s="22">
        <f>IF(DS7="",NA(),DS7)</f>
        <v>58.85</v>
      </c>
      <c r="DT6" s="22">
        <f t="shared" ref="DT6:EB6" si="13">IF(DT7="",NA(),DT7)</f>
        <v>36.770000000000003</v>
      </c>
      <c r="DU6" s="22">
        <f t="shared" si="13"/>
        <v>39.82</v>
      </c>
      <c r="DV6" s="22">
        <f t="shared" si="13"/>
        <v>42.56</v>
      </c>
      <c r="DW6" s="22">
        <f t="shared" si="13"/>
        <v>45.14</v>
      </c>
      <c r="DX6" s="22">
        <f t="shared" si="13"/>
        <v>17.12</v>
      </c>
      <c r="DY6" s="22">
        <f t="shared" si="13"/>
        <v>18.18</v>
      </c>
      <c r="DZ6" s="22">
        <f t="shared" si="13"/>
        <v>19.32</v>
      </c>
      <c r="EA6" s="22">
        <f t="shared" si="13"/>
        <v>21.16</v>
      </c>
      <c r="EB6" s="22">
        <f t="shared" si="13"/>
        <v>22.86</v>
      </c>
      <c r="EC6" s="21" t="str">
        <f>IF(EC7="","",IF(EC7="-","【-】","【"&amp;SUBSTITUTE(TEXT(EC7,"#,##0.00"),"-","△")&amp;"】"))</f>
        <v>【25.37】</v>
      </c>
      <c r="ED6" s="22">
        <f>IF(ED7="",NA(),ED7)</f>
        <v>0.74</v>
      </c>
      <c r="EE6" s="22">
        <f t="shared" ref="EE6:EM6" si="14">IF(EE7="",NA(),EE7)</f>
        <v>0.65</v>
      </c>
      <c r="EF6" s="22">
        <f t="shared" si="14"/>
        <v>0.8</v>
      </c>
      <c r="EG6" s="22">
        <f t="shared" si="14"/>
        <v>0.52</v>
      </c>
      <c r="EH6" s="22">
        <f t="shared" si="14"/>
        <v>0.42</v>
      </c>
      <c r="EI6" s="22">
        <f t="shared" si="14"/>
        <v>0.54</v>
      </c>
      <c r="EJ6" s="22">
        <f t="shared" si="14"/>
        <v>0.56999999999999995</v>
      </c>
      <c r="EK6" s="22">
        <f t="shared" si="14"/>
        <v>0.52</v>
      </c>
      <c r="EL6" s="22">
        <f t="shared" si="14"/>
        <v>0.48</v>
      </c>
      <c r="EM6" s="22">
        <f t="shared" si="14"/>
        <v>0.41</v>
      </c>
      <c r="EN6" s="21" t="str">
        <f>IF(EN7="","",IF(EN7="-","【-】","【"&amp;SUBSTITUTE(TEXT(EN7,"#,##0.00"),"-","△")&amp;"】"))</f>
        <v>【0.62】</v>
      </c>
    </row>
    <row r="7" spans="1:144" s="23" customFormat="1" x14ac:dyDescent="0.15">
      <c r="A7" s="15"/>
      <c r="B7" s="24">
        <v>2023</v>
      </c>
      <c r="C7" s="24">
        <v>42064</v>
      </c>
      <c r="D7" s="24">
        <v>46</v>
      </c>
      <c r="E7" s="24">
        <v>1</v>
      </c>
      <c r="F7" s="24">
        <v>0</v>
      </c>
      <c r="G7" s="24">
        <v>1</v>
      </c>
      <c r="H7" s="24" t="s">
        <v>93</v>
      </c>
      <c r="I7" s="24" t="s">
        <v>94</v>
      </c>
      <c r="J7" s="24" t="s">
        <v>95</v>
      </c>
      <c r="K7" s="24" t="s">
        <v>96</v>
      </c>
      <c r="L7" s="24" t="s">
        <v>97</v>
      </c>
      <c r="M7" s="24" t="s">
        <v>98</v>
      </c>
      <c r="N7" s="25" t="s">
        <v>99</v>
      </c>
      <c r="O7" s="25">
        <v>70.209999999999994</v>
      </c>
      <c r="P7" s="25">
        <v>96.42</v>
      </c>
      <c r="Q7" s="25">
        <v>4180</v>
      </c>
      <c r="R7" s="25">
        <v>31229</v>
      </c>
      <c r="S7" s="25">
        <v>286.48</v>
      </c>
      <c r="T7" s="25">
        <v>109.01</v>
      </c>
      <c r="U7" s="25">
        <v>29808</v>
      </c>
      <c r="V7" s="25">
        <v>49.62</v>
      </c>
      <c r="W7" s="25">
        <v>600.73</v>
      </c>
      <c r="X7" s="25">
        <v>95.61</v>
      </c>
      <c r="Y7" s="25">
        <v>108.42</v>
      </c>
      <c r="Z7" s="25">
        <v>111.02</v>
      </c>
      <c r="AA7" s="25">
        <v>108</v>
      </c>
      <c r="AB7" s="25">
        <v>109.01</v>
      </c>
      <c r="AC7" s="25">
        <v>109.01</v>
      </c>
      <c r="AD7" s="25">
        <v>108.83</v>
      </c>
      <c r="AE7" s="25">
        <v>109.23</v>
      </c>
      <c r="AF7" s="25">
        <v>108.04</v>
      </c>
      <c r="AG7" s="25">
        <v>106.01</v>
      </c>
      <c r="AH7" s="25">
        <v>108.24</v>
      </c>
      <c r="AI7" s="25">
        <v>0</v>
      </c>
      <c r="AJ7" s="25">
        <v>0</v>
      </c>
      <c r="AK7" s="25">
        <v>0</v>
      </c>
      <c r="AL7" s="25">
        <v>0</v>
      </c>
      <c r="AM7" s="25">
        <v>0</v>
      </c>
      <c r="AN7" s="25">
        <v>3.7</v>
      </c>
      <c r="AO7" s="25">
        <v>4.34</v>
      </c>
      <c r="AP7" s="25">
        <v>4.6900000000000004</v>
      </c>
      <c r="AQ7" s="25">
        <v>4.72</v>
      </c>
      <c r="AR7" s="25">
        <v>9.59</v>
      </c>
      <c r="AS7" s="25">
        <v>1.5</v>
      </c>
      <c r="AT7" s="25">
        <v>416.88</v>
      </c>
      <c r="AU7" s="25">
        <v>375.88</v>
      </c>
      <c r="AV7" s="25">
        <v>439.34</v>
      </c>
      <c r="AW7" s="25">
        <v>437.96</v>
      </c>
      <c r="AX7" s="25">
        <v>556.49</v>
      </c>
      <c r="AY7" s="25">
        <v>365.18</v>
      </c>
      <c r="AZ7" s="25">
        <v>327.77</v>
      </c>
      <c r="BA7" s="25">
        <v>338.02</v>
      </c>
      <c r="BB7" s="25">
        <v>345.94</v>
      </c>
      <c r="BC7" s="25">
        <v>338.89</v>
      </c>
      <c r="BD7" s="25">
        <v>243.36</v>
      </c>
      <c r="BE7" s="25">
        <v>179.88</v>
      </c>
      <c r="BF7" s="25">
        <v>197.47</v>
      </c>
      <c r="BG7" s="25">
        <v>180.18</v>
      </c>
      <c r="BH7" s="25">
        <v>186.54</v>
      </c>
      <c r="BI7" s="25">
        <v>175.36</v>
      </c>
      <c r="BJ7" s="25">
        <v>371.65</v>
      </c>
      <c r="BK7" s="25">
        <v>397.1</v>
      </c>
      <c r="BL7" s="25">
        <v>379.91</v>
      </c>
      <c r="BM7" s="25">
        <v>386.61</v>
      </c>
      <c r="BN7" s="25">
        <v>400.21</v>
      </c>
      <c r="BO7" s="25">
        <v>265.93</v>
      </c>
      <c r="BP7" s="25">
        <v>91.39</v>
      </c>
      <c r="BQ7" s="25">
        <v>94.96</v>
      </c>
      <c r="BR7" s="25">
        <v>105.49</v>
      </c>
      <c r="BS7" s="25">
        <v>102.89</v>
      </c>
      <c r="BT7" s="25">
        <v>103.69</v>
      </c>
      <c r="BU7" s="25">
        <v>98.77</v>
      </c>
      <c r="BV7" s="25">
        <v>95.79</v>
      </c>
      <c r="BW7" s="25">
        <v>98.3</v>
      </c>
      <c r="BX7" s="25">
        <v>93.82</v>
      </c>
      <c r="BY7" s="25">
        <v>92.83</v>
      </c>
      <c r="BZ7" s="25">
        <v>97.82</v>
      </c>
      <c r="CA7" s="25">
        <v>288.45</v>
      </c>
      <c r="CB7" s="25">
        <v>254.12</v>
      </c>
      <c r="CC7" s="25">
        <v>250.3</v>
      </c>
      <c r="CD7" s="25">
        <v>251.91</v>
      </c>
      <c r="CE7" s="25">
        <v>255.83</v>
      </c>
      <c r="CF7" s="25">
        <v>173.67</v>
      </c>
      <c r="CG7" s="25">
        <v>171.13</v>
      </c>
      <c r="CH7" s="25">
        <v>173.7</v>
      </c>
      <c r="CI7" s="25">
        <v>178.94</v>
      </c>
      <c r="CJ7" s="25">
        <v>189.43</v>
      </c>
      <c r="CK7" s="25">
        <v>177.56</v>
      </c>
      <c r="CL7" s="25">
        <v>79.97</v>
      </c>
      <c r="CM7" s="25">
        <v>75.27</v>
      </c>
      <c r="CN7" s="25">
        <v>73.53</v>
      </c>
      <c r="CO7" s="25">
        <v>73.209999999999994</v>
      </c>
      <c r="CP7" s="25">
        <v>72.89</v>
      </c>
      <c r="CQ7" s="25">
        <v>59.67</v>
      </c>
      <c r="CR7" s="25">
        <v>60.12</v>
      </c>
      <c r="CS7" s="25">
        <v>60.34</v>
      </c>
      <c r="CT7" s="25">
        <v>59.54</v>
      </c>
      <c r="CU7" s="25">
        <v>55.14</v>
      </c>
      <c r="CV7" s="25">
        <v>59.81</v>
      </c>
      <c r="CW7" s="25">
        <v>73.53</v>
      </c>
      <c r="CX7" s="25">
        <v>77.86</v>
      </c>
      <c r="CY7" s="25">
        <v>77.84</v>
      </c>
      <c r="CZ7" s="25">
        <v>77.489999999999995</v>
      </c>
      <c r="DA7" s="25">
        <v>76.78</v>
      </c>
      <c r="DB7" s="25">
        <v>84.6</v>
      </c>
      <c r="DC7" s="25">
        <v>84.24</v>
      </c>
      <c r="DD7" s="25">
        <v>84.19</v>
      </c>
      <c r="DE7" s="25">
        <v>83.93</v>
      </c>
      <c r="DF7" s="25">
        <v>80.13</v>
      </c>
      <c r="DG7" s="25">
        <v>89.42</v>
      </c>
      <c r="DH7" s="25">
        <v>61.76</v>
      </c>
      <c r="DI7" s="25">
        <v>61.07</v>
      </c>
      <c r="DJ7" s="25">
        <v>60.39</v>
      </c>
      <c r="DK7" s="25">
        <v>60.73</v>
      </c>
      <c r="DL7" s="25">
        <v>61.83</v>
      </c>
      <c r="DM7" s="25">
        <v>48.17</v>
      </c>
      <c r="DN7" s="25">
        <v>48.83</v>
      </c>
      <c r="DO7" s="25">
        <v>49.96</v>
      </c>
      <c r="DP7" s="25">
        <v>50.82</v>
      </c>
      <c r="DQ7" s="25">
        <v>52.7</v>
      </c>
      <c r="DR7" s="25">
        <v>52.02</v>
      </c>
      <c r="DS7" s="25">
        <v>58.85</v>
      </c>
      <c r="DT7" s="25">
        <v>36.770000000000003</v>
      </c>
      <c r="DU7" s="25">
        <v>39.82</v>
      </c>
      <c r="DV7" s="25">
        <v>42.56</v>
      </c>
      <c r="DW7" s="25">
        <v>45.14</v>
      </c>
      <c r="DX7" s="25">
        <v>17.12</v>
      </c>
      <c r="DY7" s="25">
        <v>18.18</v>
      </c>
      <c r="DZ7" s="25">
        <v>19.32</v>
      </c>
      <c r="EA7" s="25">
        <v>21.16</v>
      </c>
      <c r="EB7" s="25">
        <v>22.86</v>
      </c>
      <c r="EC7" s="25">
        <v>25.37</v>
      </c>
      <c r="ED7" s="25">
        <v>0.74</v>
      </c>
      <c r="EE7" s="25">
        <v>0.65</v>
      </c>
      <c r="EF7" s="25">
        <v>0.8</v>
      </c>
      <c r="EG7" s="25">
        <v>0.52</v>
      </c>
      <c r="EH7" s="25">
        <v>0.42</v>
      </c>
      <c r="EI7" s="25">
        <v>0.54</v>
      </c>
      <c r="EJ7" s="25">
        <v>0.56999999999999995</v>
      </c>
      <c r="EK7" s="25">
        <v>0.52</v>
      </c>
      <c r="EL7" s="25">
        <v>0.48</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佐川 加奈</cp:lastModifiedBy>
  <cp:lastPrinted>2025-02-05T13:50:13Z</cp:lastPrinted>
  <dcterms:created xsi:type="dcterms:W3CDTF">2025-01-24T06:44:25Z</dcterms:created>
  <dcterms:modified xsi:type="dcterms:W3CDTF">2025-02-05T13:54:04Z</dcterms:modified>
  <cp:category/>
</cp:coreProperties>
</file>