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hens-2018\share\上下水道事業所\008経営係\03 照会・調査関係\020公営企業に係る「経営比較分析表」の分析等\R4\R5.2.17　県よりメール(確定版)\"/>
    </mc:Choice>
  </mc:AlternateContent>
  <workbookProtection workbookAlgorithmName="SHA-512" workbookHashValue="t34BnBqAasKxaEq9Y0hEQGs876GsRGmDMmDa9uLe/5PHkSaXaDzdP0WI72lcsYQqLWKSK5w0t0F7g0R71JWGdw==" workbookSaltValue="pOiBs7rD1uazizZpzAYBHA=="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<sst xmlns="http://schemas.openxmlformats.org/spreadsheetml/2006/main" count="236" uniqueCount="118">
  <si>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</si>
  <si>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</si>
  <si>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</si>
  <si>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</si>
  <si>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</si>
  <si>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</si>
  <si>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</si>
  <si>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</si>
  <si>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</si>
  <si>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</si>
  <si>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</si>
  <si>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</si>
  <si>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</si>
  <si>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</si>
  <si>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</si>
  <si>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</si>
  <si>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</si>
  <si>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</si>
  <si>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</si>
  <si>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</si>
  <si>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</si>
  <si>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</si>
  <si>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</si>
  <si>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</si>
  <si>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</si>
  <si>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</si>
  <si>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</si>
  <si>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</si>
  <si>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</si>
  <si>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</si>
  <si>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</si>
  <si>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</si>
  <si>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</si>
  <si>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</si>
  <si>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</si>
  <si>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</si>
  <si>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</si>
  <si>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</si>
  <si>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</si>
  <si>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</si>
  <si>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</si>
  <si>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</si>
  <si>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</si>
  <si>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</si>
  <si>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</si>
  <si>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</si>
  <si>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</si>
  <si>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</si>
  <si>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</si>
  <si>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</si>
  <si>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</si>
  <si>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</si>
  <si>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</si>
  <si>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</si>
  <si>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</si>
  <si>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</si>
  <si>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</si>
  <si>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</si>
  <si>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</si>
  <si>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</si>
  <si>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</si>
  <si>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</si>
  <si>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</si>
  <si>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</si>
  <si>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</si>
  <si>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</si>
  <si>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</si>
  <si>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</si>
  <si>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</si>
  <si>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</si>
  <si>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</si>
  <si>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</si>
  <si>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</si>
  <si>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</si>
  <si>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</si>
  <si>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</si>
  <si>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</si>
  <si>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</si>
  <si>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</si>
  <si>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</si>
  <si>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</si>
  <si>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</si>
  <si>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</si>
  <si>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</si>
  <si>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</si>
  <si>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</si>
  <si>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</si>
  <si>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</si>
  <si>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</si>
  <si>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</si>
  <si>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</si>
  <si>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</si>
  <si>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</si>
  <si>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</si>
  <si>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</si>
  <si>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</si>
  <si>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</si>
  <si>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</si>
  <si>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</si>
  <si>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</si>
  <si>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</si>
  <si>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</si>
  <si>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</si>
  <si>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</si>
  <si>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</si>
  <si>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</si>
  <si>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</si>
  <si>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</si>
  <si>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</si>
  <si>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</si>
  <si>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</si>
  <si>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</si>
  <si>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</si>
  <si>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</si>
  <si>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</si>
  <si>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公共下水道事業については、平成30年度の使用料改定以降、経常収支比率は100%を超え黒字経営となっており、累積欠損金が大幅に減少し累積欠損金比率も減少傾向にある。
　また、汚水処理費の減少により、経費回収率が前年度より増加し、使用料で回収すべき経費を全て使用料で賄えている健全的な経営状況となっている。
　流動比率については、流動資産の現金よりも流動負債の企業債償還額が大きいため、類似団体平均値と比較して低い数値となっている。企業債の償還には、下水道使用料収益や留保資金を充てており、不足する部分は一般会計繰入金で補っている。企業債の償還は順調に進み、今後も残高の減少が見込まれるが、資金不足に陥らないために一般会計繰入金の適性化を図りつつ、適正な企業債の借り入れに努めていく必要がある。</t>
    <rPh sb="1" eb="3">
      <t>コウキョウ</t>
    </rPh>
    <rPh sb="3" eb="6">
      <t>ゲスイドウ</t>
    </rPh>
    <rPh sb="6" eb="8">
      <t>ジギョウ</t>
    </rPh>
    <rPh sb="14" eb="16">
      <t>ヘイセイ</t>
    </rPh>
    <rPh sb="18" eb="20">
      <t>ネンド</t>
    </rPh>
    <rPh sb="21" eb="24">
      <t>シヨウリョウ</t>
    </rPh>
    <rPh sb="24" eb="26">
      <t>カイテイ</t>
    </rPh>
    <rPh sb="26" eb="28">
      <t>イコウ</t>
    </rPh>
    <rPh sb="29" eb="35">
      <t>ケイジョウシュウシヒリツ</t>
    </rPh>
    <rPh sb="41" eb="42">
      <t>コ</t>
    </rPh>
    <rPh sb="43" eb="45">
      <t>クロジ</t>
    </rPh>
    <rPh sb="45" eb="47">
      <t>ケイエイ</t>
    </rPh>
    <rPh sb="54" eb="56">
      <t>ルイセキ</t>
    </rPh>
    <rPh sb="56" eb="59">
      <t>ケッソンキン</t>
    </rPh>
    <rPh sb="60" eb="62">
      <t>オオハバ</t>
    </rPh>
    <rPh sb="63" eb="65">
      <t>ゲンショウ</t>
    </rPh>
    <rPh sb="66" eb="73">
      <t>ルイセキケッソンキンヒリツ</t>
    </rPh>
    <rPh sb="74" eb="76">
      <t>ゲンショウ</t>
    </rPh>
    <rPh sb="76" eb="78">
      <t>ケイコウ</t>
    </rPh>
    <rPh sb="87" eb="89">
      <t>オスイ</t>
    </rPh>
    <rPh sb="89" eb="91">
      <t>ショリ</t>
    </rPh>
    <rPh sb="93" eb="95">
      <t>ゲンショウ</t>
    </rPh>
    <rPh sb="105" eb="108">
      <t>ゼンネンド</t>
    </rPh>
    <rPh sb="110" eb="112">
      <t>ゾウカ</t>
    </rPh>
    <rPh sb="114" eb="117">
      <t>シヨウリョウ</t>
    </rPh>
    <rPh sb="118" eb="120">
      <t>カイシュウ</t>
    </rPh>
    <rPh sb="123" eb="125">
      <t>ケイヒ</t>
    </rPh>
    <rPh sb="126" eb="127">
      <t>スベ</t>
    </rPh>
    <rPh sb="128" eb="131">
      <t>シヨウリョウ</t>
    </rPh>
    <rPh sb="132" eb="133">
      <t>マカナ</t>
    </rPh>
    <rPh sb="137" eb="139">
      <t>ケンゼン</t>
    </rPh>
    <rPh sb="139" eb="140">
      <t>テキ</t>
    </rPh>
    <rPh sb="141" eb="143">
      <t>ケイエイ</t>
    </rPh>
    <rPh sb="143" eb="145">
      <t>ジョウキョウ</t>
    </rPh>
    <rPh sb="152" eb="154">
      <t>リュウドウ</t>
    </rPh>
    <rPh sb="154" eb="156">
      <t>リュウドウ</t>
    </rPh>
    <rPh sb="156" eb="158">
      <t>ヒリツ</t>
    </rPh>
    <rPh sb="164" eb="166">
      <t>リュウドウ</t>
    </rPh>
    <rPh sb="166" eb="168">
      <t>シサン</t>
    </rPh>
    <rPh sb="169" eb="171">
      <t>ゲンキン</t>
    </rPh>
    <rPh sb="174" eb="176">
      <t>リュウドウ</t>
    </rPh>
    <rPh sb="176" eb="178">
      <t>フサイ</t>
    </rPh>
    <rPh sb="179" eb="182">
      <t>キギョウサイ</t>
    </rPh>
    <rPh sb="182" eb="185">
      <t>ショウカンガク</t>
    </rPh>
    <rPh sb="186" eb="187">
      <t>オオ</t>
    </rPh>
    <rPh sb="192" eb="198">
      <t>ルイジダンタイヘイキン</t>
    </rPh>
    <rPh sb="198" eb="199">
      <t>チ</t>
    </rPh>
    <rPh sb="200" eb="202">
      <t>ヒカク</t>
    </rPh>
    <rPh sb="204" eb="205">
      <t>ヒク</t>
    </rPh>
    <rPh sb="206" eb="208">
      <t>スウチ</t>
    </rPh>
    <rPh sb="215" eb="218">
      <t>キギョウサイ</t>
    </rPh>
    <rPh sb="219" eb="221">
      <t>ショウカン</t>
    </rPh>
    <rPh sb="224" eb="227">
      <t>ゲスイドウ</t>
    </rPh>
    <rPh sb="233" eb="235">
      <t>リュウホ</t>
    </rPh>
    <rPh sb="235" eb="237">
      <t>シキン</t>
    </rPh>
    <rPh sb="238" eb="239">
      <t>ア</t>
    </rPh>
    <rPh sb="244" eb="246">
      <t>フソク</t>
    </rPh>
    <rPh sb="248" eb="250">
      <t>ブブン</t>
    </rPh>
    <rPh sb="251" eb="253">
      <t>イッパン</t>
    </rPh>
    <rPh sb="253" eb="255">
      <t>カイケイ</t>
    </rPh>
    <rPh sb="255" eb="258">
      <t>クリイレキン</t>
    </rPh>
    <rPh sb="266" eb="268">
      <t>ショウカン</t>
    </rPh>
    <rPh sb="269" eb="271">
      <t>ジュンチョウ</t>
    </rPh>
    <rPh sb="272" eb="273">
      <t>スス</t>
    </rPh>
    <rPh sb="274" eb="276">
      <t>コンゴ</t>
    </rPh>
    <rPh sb="278" eb="280">
      <t>ザンダカ</t>
    </rPh>
    <rPh sb="281" eb="283">
      <t>ゲンショウ</t>
    </rPh>
    <rPh sb="284" eb="286">
      <t>ゲンショウ</t>
    </rPh>
    <rPh sb="287" eb="289">
      <t>ミコ</t>
    </rPh>
    <phoneticPr fontId="4"/>
  </si>
  <si>
    <t>　令和3年度は、平成30年度の使用料改定の効果により、効率的に事業を運営することができ、前年度に引き続き累積欠損金比率が減少しており、今後も累積欠損金の解消が見込まれる。しかしながら、年々法定耐用年数に近い資産が増えてきていることから、将来的に更新需要の増加が予測される。今後も令和3年3月に作成したビジョンを基に、更なる経費縮減に努めつつ、将来発生する更新需要や修繕費用にかかる財源を確保するとともに、計画的な施設の更新・維持補修に備えていく必要がある。</t>
    <rPh sb="44" eb="47">
      <t>ゼンネンド</t>
    </rPh>
    <rPh sb="57" eb="59">
      <t>ヒリツ</t>
    </rPh>
    <rPh sb="60" eb="62">
      <t>ゲンショウ</t>
    </rPh>
    <rPh sb="67" eb="69">
      <t>コンゴ</t>
    </rPh>
    <rPh sb="79" eb="81">
      <t>ミコ</t>
    </rPh>
    <rPh sb="127" eb="129">
      <t>ゾウカ</t>
    </rPh>
    <rPh sb="136" eb="138">
      <t>コンゴ</t>
    </rPh>
    <rPh sb="139" eb="141">
      <t>レイワ</t>
    </rPh>
    <rPh sb="142" eb="143">
      <t>ネン</t>
    </rPh>
    <rPh sb="144" eb="145">
      <t>ガツ</t>
    </rPh>
    <rPh sb="146" eb="148">
      <t>サクセイ</t>
    </rPh>
    <phoneticPr fontId="4"/>
  </si>
  <si>
    <t>　法定耐用年数を超える管渠がまだ無いため、管渠老朽化率が0%となっている。また、令和3年度については管渠の更新工事を行っていないため管渠改善率も0%となっているが、有形固定資産減価償却率が年々上昇しており、施設の老朽化は進んでいる。今後の施設更新などはビジョンに基づき、計画的に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</si>
</sst>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2686-4384-AE48-2569974C96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0.21</c:v>
                </c:pt>
                <c:pt idx="2">
                  <c:v>0.17</c:v>
                </c:pt>
                <c:pt idx="3">
                  <c:v>0.09</c:v>
                </c:pt>
                <c:pt idx="4">
                  <c:v>0.1</c:v>
                </c:pt>
              </c:numCache>
            </c:numRef>
          </c:val>
          <c:smooth val="0"/>
          <c:extLst>
            <c:ext xmlns:c16="http://schemas.microsoft.com/office/drawing/2014/chart" uri="{C3380CC4-5D6E-409C-BE32-E72D297353CC}">
              <c16:uniqueId val="{00000001-2686-4384-AE48-2569974C96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A1-4602-9D65-46B0E7FB76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58</c:v>
                </c:pt>
                <c:pt idx="2">
                  <c:v>57.42</c:v>
                </c:pt>
                <c:pt idx="3">
                  <c:v>55.84</c:v>
                </c:pt>
                <c:pt idx="4">
                  <c:v>55.78</c:v>
                </c:pt>
              </c:numCache>
            </c:numRef>
          </c:val>
          <c:smooth val="0"/>
          <c:extLst>
            <c:ext xmlns:c16="http://schemas.microsoft.com/office/drawing/2014/chart" uri="{C3380CC4-5D6E-409C-BE32-E72D297353CC}">
              <c16:uniqueId val="{00000001-01A1-4602-9D65-46B0E7FB76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95.37</c:v>
                </c:pt>
                <c:pt idx="1">
                  <c:v>96.43</c:v>
                </c:pt>
                <c:pt idx="2">
                  <c:v>91.32</c:v>
                </c:pt>
                <c:pt idx="3">
                  <c:v>91.18</c:v>
                </c:pt>
                <c:pt idx="4">
                  <c:v>91.3</c:v>
                </c:pt>
              </c:numCache>
            </c:numRef>
          </c:val>
          <c:extLst>
            <c:ext xmlns:c16="http://schemas.microsoft.com/office/drawing/2014/chart" uri="{C3380CC4-5D6E-409C-BE32-E72D297353CC}">
              <c16:uniqueId val="{00000000-D451-4B3D-BF94-3CBD8E961D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89.79</c:v>
                </c:pt>
                <c:pt idx="2">
                  <c:v>90.42</c:v>
                </c:pt>
                <c:pt idx="3">
                  <c:v>92.34</c:v>
                </c:pt>
                <c:pt idx="4">
                  <c:v>91.78</c:v>
                </c:pt>
              </c:numCache>
            </c:numRef>
          </c:val>
          <c:smooth val="0"/>
          <c:extLst>
            <c:ext xmlns:c16="http://schemas.microsoft.com/office/drawing/2014/chart" uri="{C3380CC4-5D6E-409C-BE32-E72D297353CC}">
              <c16:uniqueId val="{00000001-D451-4B3D-BF94-3CBD8E961D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95.4</c:v>
                </c:pt>
                <c:pt idx="1">
                  <c:v>98.79</c:v>
                </c:pt>
                <c:pt idx="2">
                  <c:v>108.06</c:v>
                </c:pt>
                <c:pt idx="3">
                  <c:v>112.08</c:v>
                </c:pt>
                <c:pt idx="4">
                  <c:v>112.07</c:v>
                </c:pt>
              </c:numCache>
            </c:numRef>
          </c:val>
          <c:extLst>
            <c:ext xmlns:c16="http://schemas.microsoft.com/office/drawing/2014/chart" uri="{C3380CC4-5D6E-409C-BE32-E72D297353CC}">
              <c16:uniqueId val="{00000000-2B68-4604-B4DA-3A120A3EAE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105.06</c:v>
                </c:pt>
                <c:pt idx="2">
                  <c:v>106.81</c:v>
                </c:pt>
                <c:pt idx="3">
                  <c:v>105.41</c:v>
                </c:pt>
                <c:pt idx="4">
                  <c:v>104.64</c:v>
                </c:pt>
              </c:numCache>
            </c:numRef>
          </c:val>
          <c:smooth val="0"/>
          <c:extLst>
            <c:ext xmlns:c16="http://schemas.microsoft.com/office/drawing/2014/chart" uri="{C3380CC4-5D6E-409C-BE32-E72D297353CC}">
              <c16:uniqueId val="{00000001-2B68-4604-B4DA-3A120A3EAE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21.55</c:v>
                </c:pt>
                <c:pt idx="1">
                  <c:v>23.79</c:v>
                </c:pt>
                <c:pt idx="2">
                  <c:v>25.99</c:v>
                </c:pt>
                <c:pt idx="3">
                  <c:v>28.06</c:v>
                </c:pt>
                <c:pt idx="4">
                  <c:v>30.3</c:v>
                </c:pt>
              </c:numCache>
            </c:numRef>
          </c:val>
          <c:extLst>
            <c:ext xmlns:c16="http://schemas.microsoft.com/office/drawing/2014/chart" uri="{C3380CC4-5D6E-409C-BE32-E72D297353CC}">
              <c16:uniqueId val="{00000000-F5A5-4EFA-BD22-B37B186BBC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30.6</c:v>
                </c:pt>
                <c:pt idx="2">
                  <c:v>29.23</c:v>
                </c:pt>
                <c:pt idx="3">
                  <c:v>25.37</c:v>
                </c:pt>
                <c:pt idx="4">
                  <c:v>26.89</c:v>
                </c:pt>
              </c:numCache>
            </c:numRef>
          </c:val>
          <c:smooth val="0"/>
          <c:extLst>
            <c:ext xmlns:c16="http://schemas.microsoft.com/office/drawing/2014/chart" uri="{C3380CC4-5D6E-409C-BE32-E72D297353CC}">
              <c16:uniqueId val="{00000001-F5A5-4EFA-BD22-B37B186BBC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D-49FF-8340-60458EB6B2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1.83</c:v>
                </c:pt>
                <c:pt idx="2">
                  <c:v>1.37</c:v>
                </c:pt>
                <c:pt idx="3">
                  <c:v>0.54</c:v>
                </c:pt>
                <c:pt idx="4">
                  <c:v>0.75</c:v>
                </c:pt>
              </c:numCache>
            </c:numRef>
          </c:val>
          <c:smooth val="0"/>
          <c:extLst>
            <c:ext xmlns:c16="http://schemas.microsoft.com/office/drawing/2014/chart" uri="{C3380CC4-5D6E-409C-BE32-E72D297353CC}">
              <c16:uniqueId val="{00000001-CDBD-49FF-8340-60458EB6B2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266.33</c:v>
                </c:pt>
                <c:pt idx="1">
                  <c:v>238.28</c:v>
                </c:pt>
                <c:pt idx="2">
                  <c:v>199.95</c:v>
                </c:pt>
                <c:pt idx="3">
                  <c:v>160.24</c:v>
                </c:pt>
                <c:pt idx="4">
                  <c:v>136.02000000000001</c:v>
                </c:pt>
              </c:numCache>
            </c:numRef>
          </c:val>
          <c:extLst>
            <c:ext xmlns:c16="http://schemas.microsoft.com/office/drawing/2014/chart" uri="{C3380CC4-5D6E-409C-BE32-E72D297353CC}">
              <c16:uniqueId val="{00000000-DD97-4D8A-B393-D00EB1CAB3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41.56</c:v>
                </c:pt>
                <c:pt idx="2">
                  <c:v>34.4</c:v>
                </c:pt>
                <c:pt idx="3">
                  <c:v>25.86</c:v>
                </c:pt>
                <c:pt idx="4">
                  <c:v>25.76</c:v>
                </c:pt>
              </c:numCache>
            </c:numRef>
          </c:val>
          <c:smooth val="0"/>
          <c:extLst>
            <c:ext xmlns:c16="http://schemas.microsoft.com/office/drawing/2014/chart" uri="{C3380CC4-5D6E-409C-BE32-E72D297353CC}">
              <c16:uniqueId val="{00000001-DD97-4D8A-B393-D00EB1CAB3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45.91</c:v>
                </c:pt>
                <c:pt idx="1">
                  <c:v>51</c:v>
                </c:pt>
                <c:pt idx="2">
                  <c:v>47.33</c:v>
                </c:pt>
                <c:pt idx="3">
                  <c:v>44.62</c:v>
                </c:pt>
                <c:pt idx="4">
                  <c:v>37.020000000000003</c:v>
                </c:pt>
              </c:numCache>
            </c:numRef>
          </c:val>
          <c:extLst>
            <c:ext xmlns:c16="http://schemas.microsoft.com/office/drawing/2014/chart" uri="{C3380CC4-5D6E-409C-BE32-E72D297353CC}">
              <c16:uniqueId val="{00000000-195D-4919-9263-2AE9D2CD37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80.81</c:v>
                </c:pt>
                <c:pt idx="2">
                  <c:v>68.17</c:v>
                </c:pt>
                <c:pt idx="3">
                  <c:v>58.23</c:v>
                </c:pt>
                <c:pt idx="4">
                  <c:v>65.56</c:v>
                </c:pt>
              </c:numCache>
            </c:numRef>
          </c:val>
          <c:smooth val="0"/>
          <c:extLst>
            <c:ext xmlns:c16="http://schemas.microsoft.com/office/drawing/2014/chart" uri="{C3380CC4-5D6E-409C-BE32-E72D297353CC}">
              <c16:uniqueId val="{00000001-195D-4919-9263-2AE9D2CD37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1306.75</c:v>
                </c:pt>
                <c:pt idx="1">
                  <c:v>1045.1400000000001</c:v>
                </c:pt>
                <c:pt idx="2">
                  <c:v>1071.48</c:v>
                </c:pt>
                <c:pt idx="3">
                  <c:v>1026.33</c:v>
                </c:pt>
                <c:pt idx="4">
                  <c:v>982.43</c:v>
                </c:pt>
              </c:numCache>
            </c:numRef>
          </c:val>
          <c:extLst>
            <c:ext xmlns:c16="http://schemas.microsoft.com/office/drawing/2014/chart" uri="{C3380CC4-5D6E-409C-BE32-E72D297353CC}">
              <c16:uniqueId val="{00000000-B326-4A06-9B10-B0E25C33A2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768.62</c:v>
                </c:pt>
                <c:pt idx="2">
                  <c:v>789.44</c:v>
                </c:pt>
                <c:pt idx="3">
                  <c:v>812.92</c:v>
                </c:pt>
                <c:pt idx="4">
                  <c:v>765.48</c:v>
                </c:pt>
              </c:numCache>
            </c:numRef>
          </c:val>
          <c:smooth val="0"/>
          <c:extLst>
            <c:ext xmlns:c16="http://schemas.microsoft.com/office/drawing/2014/chart" uri="{C3380CC4-5D6E-409C-BE32-E72D297353CC}">
              <c16:uniqueId val="{00000001-B326-4A06-9B10-B0E25C33A2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101.98</c:v>
                </c:pt>
                <c:pt idx="1">
                  <c:v>110.45</c:v>
                </c:pt>
                <c:pt idx="2">
                  <c:v>126.03</c:v>
                </c:pt>
                <c:pt idx="3">
                  <c:v>130.61000000000001</c:v>
                </c:pt>
                <c:pt idx="4">
                  <c:v>136.57</c:v>
                </c:pt>
              </c:numCache>
            </c:numRef>
          </c:val>
          <c:extLst>
            <c:ext xmlns:c16="http://schemas.microsoft.com/office/drawing/2014/chart" uri="{C3380CC4-5D6E-409C-BE32-E72D297353CC}">
              <c16:uniqueId val="{00000000-50B2-40B9-AF11-D903E711EF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88.06</c:v>
                </c:pt>
                <c:pt idx="2">
                  <c:v>87.29</c:v>
                </c:pt>
                <c:pt idx="3">
                  <c:v>85.4</c:v>
                </c:pt>
                <c:pt idx="4">
                  <c:v>87.8</c:v>
                </c:pt>
              </c:numCache>
            </c:numRef>
          </c:val>
          <c:smooth val="0"/>
          <c:extLst>
            <c:ext xmlns:c16="http://schemas.microsoft.com/office/drawing/2014/chart" uri="{C3380CC4-5D6E-409C-BE32-E72D297353CC}">
              <c16:uniqueId val="{00000001-50B2-40B9-AF11-D903E711EF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163.96</c:v>
                </c:pt>
                <c:pt idx="1">
                  <c:v>170.68</c:v>
                </c:pt>
                <c:pt idx="2">
                  <c:v>174.1</c:v>
                </c:pt>
                <c:pt idx="3">
                  <c:v>167.92</c:v>
                </c:pt>
                <c:pt idx="4">
                  <c:v>161.03</c:v>
                </c:pt>
              </c:numCache>
            </c:numRef>
          </c:val>
          <c:extLst>
            <c:ext xmlns:c16="http://schemas.microsoft.com/office/drawing/2014/chart" uri="{C3380CC4-5D6E-409C-BE32-E72D297353CC}">
              <c16:uniqueId val="{00000000-2596-43C9-8883-BD3DDB5B7E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179.32</c:v>
                </c:pt>
                <c:pt idx="2">
                  <c:v>176.67</c:v>
                </c:pt>
                <c:pt idx="3">
                  <c:v>188.57</c:v>
                </c:pt>
                <c:pt idx="4">
                  <c:v>187.69</c:v>
                </c:pt>
              </c:numCache>
            </c:numRef>
          </c:val>
          <c:smooth val="0"/>
          <c:extLst>
            <c:ext xmlns:c16="http://schemas.microsoft.com/office/drawing/2014/chart" uri="{C3380CC4-5D6E-409C-BE32-E72D297353CC}">
              <c16:uniqueId val="{00000001-2596-43C9-8883-BD3DDB5B7E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白石市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32526</v>
      </c>
      <c r="AM8" s="46"/>
      <c r="AN8" s="46"/>
      <c r="AO8" s="46"/>
      <c r="AP8" s="46"/>
      <c r="AQ8" s="46"/>
      <c r="AR8" s="46"/>
      <c r="AS8" s="46"/>
      <c r="AT8" s="45">
        <f>データ!T6</f>
        <v>286.48</v>
      </c>
      <c r="AU8" s="45"/>
      <c r="AV8" s="45"/>
      <c r="AW8" s="45"/>
      <c r="AX8" s="45"/>
      <c r="AY8" s="45"/>
      <c r="AZ8" s="45"/>
      <c r="BA8" s="45"/>
      <c r="BB8" s="45">
        <f>データ!U6</f>
        <v>113.54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54.67</v>
      </c>
      <c r="J10" s="45"/>
      <c r="K10" s="45"/>
      <c r="L10" s="45"/>
      <c r="M10" s="45"/>
      <c r="N10" s="45"/>
      <c r="O10" s="45"/>
      <c r="P10" s="45">
        <f>データ!P6</f>
        <v>68.34</v>
      </c>
      <c r="Q10" s="45"/>
      <c r="R10" s="45"/>
      <c r="S10" s="45"/>
      <c r="T10" s="45"/>
      <c r="U10" s="45"/>
      <c r="V10" s="45"/>
      <c r="W10" s="45">
        <f>データ!Q6</f>
        <v>93.52</v>
      </c>
      <c r="X10" s="45"/>
      <c r="Y10" s="45"/>
      <c r="Z10" s="45"/>
      <c r="AA10" s="45"/>
      <c r="AB10" s="45"/>
      <c r="AC10" s="45"/>
      <c r="AD10" s="46">
        <f>データ!R6</f>
        <v>4235</v>
      </c>
      <c r="AE10" s="46"/>
      <c r="AF10" s="46"/>
      <c r="AG10" s="46"/>
      <c r="AH10" s="46"/>
      <c r="AI10" s="46"/>
      <c r="AJ10" s="46"/>
      <c r="AK10" s="2"/>
      <c r="AL10" s="46">
        <f>データ!V6</f>
        <v>22092</v>
      </c>
      <c r="AM10" s="46"/>
      <c r="AN10" s="46"/>
      <c r="AO10" s="46"/>
      <c r="AP10" s="46"/>
      <c r="AQ10" s="46"/>
      <c r="AR10" s="46"/>
      <c r="AS10" s="46"/>
      <c r="AT10" s="45">
        <f>データ!W6</f>
        <v>9.1300000000000008</v>
      </c>
      <c r="AU10" s="45"/>
      <c r="AV10" s="45"/>
      <c r="AW10" s="45"/>
      <c r="AX10" s="45"/>
      <c r="AY10" s="45"/>
      <c r="AZ10" s="45"/>
      <c r="BA10" s="45"/>
      <c r="BB10" s="45">
        <f>データ!X6</f>
        <v>2419.7199999999998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z+k44o+sPZhlfAWQU0lB/gB8hD5OQzyvvJMydw6S8T5PYJ6kNesZDkIXaVm0R5sYtTtFET57kuvE4tQ0j7iNw==" saltValue="9eP8yFYcSwc0HoZc4C3n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42064</v>
      </c>
      <c r="D6" s="19">
        <f t="shared" si="3"/>
        <v>46</v>
      </c>
      <c r="E6" s="19">
        <f t="shared" si="3"/>
        <v>17</v>
      </c>
      <c r="F6" s="19">
        <f t="shared" si="3"/>
        <v>1</v>
      </c>
      <c r="G6" s="19">
        <f t="shared" si="3"/>
        <v>0</v>
      </c>
      <c r="H6" s="19" t="str">
        <f t="shared" si="3"/>
        <v>宮城県　白石市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54.67</v>
      </c>
      <c r="P6" s="20">
        <f t="shared" si="3"/>
        <v>68.34</v>
      </c>
      <c r="Q6" s="20">
        <f t="shared" si="3"/>
        <v>93.52</v>
      </c>
      <c r="R6" s="20">
        <f t="shared" si="3"/>
        <v>4235</v>
      </c>
      <c r="S6" s="20">
        <f t="shared" si="3"/>
        <v>32526</v>
      </c>
      <c r="T6" s="20">
        <f t="shared" si="3"/>
        <v>286.48</v>
      </c>
      <c r="U6" s="20">
        <f t="shared" si="3"/>
        <v>113.54</v>
      </c>
      <c r="V6" s="20">
        <f t="shared" si="3"/>
        <v>22092</v>
      </c>
      <c r="W6" s="20">
        <f t="shared" si="3"/>
        <v>9.1300000000000008</v>
      </c>
      <c r="X6" s="20">
        <f t="shared" si="3"/>
        <v>2419.7199999999998</v>
      </c>
      <c r="Y6" s="21">
        <f>IF(Y7="",NA(),Y7)</f>
        <v>95.4</v>
      </c>
      <c r="Z6" s="21">
        <f t="shared" ref="Z6:AH6" si="4">IF(Z7="",NA(),Z7)</f>
        <v>98.79</v>
      </c>
      <c r="AA6" s="21">
        <f t="shared" si="4"/>
        <v>108.06</v>
      </c>
      <c r="AB6" s="21">
        <f t="shared" si="4"/>
        <v>112.08</v>
      </c>
      <c r="AC6" s="21">
        <f t="shared" si="4"/>
        <v>112.07</v>
      </c>
      <c r="AD6" s="21">
        <f t="shared" si="4"/>
        <v>108.11</v>
      </c>
      <c r="AE6" s="21">
        <f t="shared" si="4"/>
        <v>105.06</v>
      </c>
      <c r="AF6" s="21">
        <f t="shared" si="4"/>
        <v>106.81</v>
      </c>
      <c r="AG6" s="21">
        <f t="shared" si="4"/>
        <v>105.41</v>
      </c>
      <c r="AH6" s="21">
        <f t="shared" si="4"/>
        <v>104.64</v>
      </c>
      <c r="AI6" s="20" t="str">
        <f>IF(AI7="","",IF(AI7="-","【-】","【"&amp;SUBSTITUTE(TEXT(AI7,"#,##0.00"),"-","△")&amp;"】"))</f>
        <v>【107.02】</v>
      </c>
      <c r="AJ6" s="21">
        <f>IF(AJ7="",NA(),AJ7)</f>
        <v>266.33</v>
      </c>
      <c r="AK6" s="21">
        <f t="shared" ref="AK6:AS6" si="5">IF(AK7="",NA(),AK7)</f>
        <v>238.28</v>
      </c>
      <c r="AL6" s="21">
        <f t="shared" si="5"/>
        <v>199.95</v>
      </c>
      <c r="AM6" s="21">
        <f t="shared" si="5"/>
        <v>160.24</v>
      </c>
      <c r="AN6" s="21">
        <f t="shared" si="5"/>
        <v>136.02000000000001</v>
      </c>
      <c r="AO6" s="21">
        <f t="shared" si="5"/>
        <v>86.54</v>
      </c>
      <c r="AP6" s="21">
        <f t="shared" si="5"/>
        <v>41.56</v>
      </c>
      <c r="AQ6" s="21">
        <f t="shared" si="5"/>
        <v>34.4</v>
      </c>
      <c r="AR6" s="21">
        <f t="shared" si="5"/>
        <v>25.86</v>
      </c>
      <c r="AS6" s="21">
        <f t="shared" si="5"/>
        <v>25.76</v>
      </c>
      <c r="AT6" s="20" t="str">
        <f>IF(AT7="","",IF(AT7="-","【-】","【"&amp;SUBSTITUTE(TEXT(AT7,"#,##0.00"),"-","△")&amp;"】"))</f>
        <v>【3.09】</v>
      </c>
      <c r="AU6" s="21">
        <f>IF(AU7="",NA(),AU7)</f>
        <v>45.91</v>
      </c>
      <c r="AV6" s="21">
        <f t="shared" ref="AV6:BD6" si="6">IF(AV7="",NA(),AV7)</f>
        <v>51</v>
      </c>
      <c r="AW6" s="21">
        <f t="shared" si="6"/>
        <v>47.33</v>
      </c>
      <c r="AX6" s="21">
        <f t="shared" si="6"/>
        <v>44.62</v>
      </c>
      <c r="AY6" s="21">
        <f t="shared" si="6"/>
        <v>37.020000000000003</v>
      </c>
      <c r="AZ6" s="21">
        <f t="shared" si="6"/>
        <v>62.25</v>
      </c>
      <c r="BA6" s="21">
        <f t="shared" si="6"/>
        <v>80.81</v>
      </c>
      <c r="BB6" s="21">
        <f t="shared" si="6"/>
        <v>68.17</v>
      </c>
      <c r="BC6" s="21">
        <f t="shared" si="6"/>
        <v>58.23</v>
      </c>
      <c r="BD6" s="21">
        <f t="shared" si="6"/>
        <v>65.56</v>
      </c>
      <c r="BE6" s="20" t="str">
        <f>IF(BE7="","",IF(BE7="-","【-】","【"&amp;SUBSTITUTE(TEXT(BE7,"#,##0.00"),"-","△")&amp;"】"))</f>
        <v>【71.39】</v>
      </c>
      <c r="BF6" s="21">
        <f>IF(BF7="",NA(),BF7)</f>
        <v>1306.75</v>
      </c>
      <c r="BG6" s="21">
        <f t="shared" ref="BG6:BO6" si="7">IF(BG7="",NA(),BG7)</f>
        <v>1045.1400000000001</v>
      </c>
      <c r="BH6" s="21">
        <f t="shared" si="7"/>
        <v>1071.48</v>
      </c>
      <c r="BI6" s="21">
        <f t="shared" si="7"/>
        <v>1026.33</v>
      </c>
      <c r="BJ6" s="21">
        <f t="shared" si="7"/>
        <v>982.43</v>
      </c>
      <c r="BK6" s="21">
        <f t="shared" si="7"/>
        <v>966.33</v>
      </c>
      <c r="BL6" s="21">
        <f t="shared" si="7"/>
        <v>768.62</v>
      </c>
      <c r="BM6" s="21">
        <f t="shared" si="7"/>
        <v>789.44</v>
      </c>
      <c r="BN6" s="21">
        <f t="shared" si="7"/>
        <v>812.92</v>
      </c>
      <c r="BO6" s="21">
        <f t="shared" si="7"/>
        <v>765.48</v>
      </c>
      <c r="BP6" s="20" t="str">
        <f>IF(BP7="","",IF(BP7="-","【-】","【"&amp;SUBSTITUTE(TEXT(BP7,"#,##0.00"),"-","△")&amp;"】"))</f>
        <v>【669.11】</v>
      </c>
      <c r="BQ6" s="21">
        <f>IF(BQ7="",NA(),BQ7)</f>
        <v>101.98</v>
      </c>
      <c r="BR6" s="21">
        <f t="shared" ref="BR6:BZ6" si="8">IF(BR7="",NA(),BR7)</f>
        <v>110.45</v>
      </c>
      <c r="BS6" s="21">
        <f t="shared" si="8"/>
        <v>126.03</v>
      </c>
      <c r="BT6" s="21">
        <f t="shared" si="8"/>
        <v>130.61000000000001</v>
      </c>
      <c r="BU6" s="21">
        <f t="shared" si="8"/>
        <v>136.57</v>
      </c>
      <c r="BV6" s="21">
        <f t="shared" si="8"/>
        <v>81.739999999999995</v>
      </c>
      <c r="BW6" s="21">
        <f t="shared" si="8"/>
        <v>88.06</v>
      </c>
      <c r="BX6" s="21">
        <f t="shared" si="8"/>
        <v>87.29</v>
      </c>
      <c r="BY6" s="21">
        <f t="shared" si="8"/>
        <v>85.4</v>
      </c>
      <c r="BZ6" s="21">
        <f t="shared" si="8"/>
        <v>87.8</v>
      </c>
      <c r="CA6" s="20" t="str">
        <f>IF(CA7="","",IF(CA7="-","【-】","【"&amp;SUBSTITUTE(TEXT(CA7,"#,##0.00"),"-","△")&amp;"】"))</f>
        <v>【99.73】</v>
      </c>
      <c r="CB6" s="21">
        <f>IF(CB7="",NA(),CB7)</f>
        <v>163.96</v>
      </c>
      <c r="CC6" s="21">
        <f t="shared" ref="CC6:CK6" si="9">IF(CC7="",NA(),CC7)</f>
        <v>170.68</v>
      </c>
      <c r="CD6" s="21">
        <f t="shared" si="9"/>
        <v>174.1</v>
      </c>
      <c r="CE6" s="21">
        <f t="shared" si="9"/>
        <v>167.92</v>
      </c>
      <c r="CF6" s="21">
        <f t="shared" si="9"/>
        <v>161.03</v>
      </c>
      <c r="CG6" s="21">
        <f t="shared" si="9"/>
        <v>194.31</v>
      </c>
      <c r="CH6" s="21">
        <f t="shared" si="9"/>
        <v>179.32</v>
      </c>
      <c r="CI6" s="21">
        <f t="shared" si="9"/>
        <v>176.67</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58</v>
      </c>
      <c r="CT6" s="21">
        <f t="shared" si="10"/>
        <v>57.42</v>
      </c>
      <c r="CU6" s="21">
        <f t="shared" si="10"/>
        <v>55.84</v>
      </c>
      <c r="CV6" s="21">
        <f t="shared" si="10"/>
        <v>55.78</v>
      </c>
      <c r="CW6" s="20" t="str">
        <f>IF(CW7="","",IF(CW7="-","【-】","【"&amp;SUBSTITUTE(TEXT(CW7,"#,##0.00"),"-","△")&amp;"】"))</f>
        <v>【59.99】</v>
      </c>
      <c r="CX6" s="21">
        <f>IF(CX7="",NA(),CX7)</f>
        <v>95.37</v>
      </c>
      <c r="CY6" s="21">
        <f t="shared" ref="CY6:DG6" si="11">IF(CY7="",NA(),CY7)</f>
        <v>96.43</v>
      </c>
      <c r="CZ6" s="21">
        <f t="shared" si="11"/>
        <v>91.32</v>
      </c>
      <c r="DA6" s="21">
        <f t="shared" si="11"/>
        <v>91.18</v>
      </c>
      <c r="DB6" s="21">
        <f t="shared" si="11"/>
        <v>91.3</v>
      </c>
      <c r="DC6" s="21">
        <f t="shared" si="11"/>
        <v>83.51</v>
      </c>
      <c r="DD6" s="21">
        <f t="shared" si="11"/>
        <v>89.79</v>
      </c>
      <c r="DE6" s="21">
        <f t="shared" si="11"/>
        <v>90.42</v>
      </c>
      <c r="DF6" s="21">
        <f t="shared" si="11"/>
        <v>92.34</v>
      </c>
      <c r="DG6" s="21">
        <f t="shared" si="11"/>
        <v>91.78</v>
      </c>
      <c r="DH6" s="20" t="str">
        <f>IF(DH7="","",IF(DH7="-","【-】","【"&amp;SUBSTITUTE(TEXT(DH7,"#,##0.00"),"-","△")&amp;"】"))</f>
        <v>【95.72】</v>
      </c>
      <c r="DI6" s="21">
        <f>IF(DI7="",NA(),DI7)</f>
        <v>21.55</v>
      </c>
      <c r="DJ6" s="21">
        <f t="shared" ref="DJ6:DR6" si="12">IF(DJ7="",NA(),DJ7)</f>
        <v>23.79</v>
      </c>
      <c r="DK6" s="21">
        <f t="shared" si="12"/>
        <v>25.99</v>
      </c>
      <c r="DL6" s="21">
        <f t="shared" si="12"/>
        <v>28.06</v>
      </c>
      <c r="DM6" s="21">
        <f t="shared" si="12"/>
        <v>30.3</v>
      </c>
      <c r="DN6" s="21">
        <f t="shared" si="12"/>
        <v>21.16</v>
      </c>
      <c r="DO6" s="21">
        <f t="shared" si="12"/>
        <v>30.6</v>
      </c>
      <c r="DP6" s="21">
        <f t="shared" si="12"/>
        <v>29.23</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1">
        <f t="shared" si="13"/>
        <v>1.83</v>
      </c>
      <c r="EA6" s="21">
        <f t="shared" si="13"/>
        <v>1.37</v>
      </c>
      <c r="EB6" s="21">
        <f t="shared" si="13"/>
        <v>0.54</v>
      </c>
      <c r="EC6" s="21">
        <f t="shared" si="13"/>
        <v>0.75</v>
      </c>
      <c r="ED6" s="20" t="str">
        <f>IF(ED7="","",IF(ED7="-","【-】","【"&amp;SUBSTITUTE(TEXT(ED7,"#,##0.00"),"-","△")&amp;"】"))</f>
        <v>【6.54】</v>
      </c>
      <c r="EE6" s="21">
        <f>IF(EE7="",NA(),EE7)</f>
        <v>0.28999999999999998</v>
      </c>
      <c r="EF6" s="20">
        <f t="shared" ref="EF6:EN6" si="14">IF(EF7="",NA(),EF7)</f>
        <v>0</v>
      </c>
      <c r="EG6" s="20">
        <f t="shared" si="14"/>
        <v>0</v>
      </c>
      <c r="EH6" s="20">
        <f t="shared" si="14"/>
        <v>0</v>
      </c>
      <c r="EI6" s="20">
        <f t="shared" si="14"/>
        <v>0</v>
      </c>
      <c r="EJ6" s="21">
        <f t="shared" si="14"/>
        <v>0.16</v>
      </c>
      <c r="EK6" s="21">
        <f t="shared" si="14"/>
        <v>0.21</v>
      </c>
      <c r="EL6" s="21">
        <f t="shared" si="14"/>
        <v>0.17</v>
      </c>
      <c r="EM6" s="21">
        <f t="shared" si="14"/>
        <v>0.09</v>
      </c>
      <c r="EN6" s="21">
        <f t="shared" si="14"/>
        <v>0.1</v>
      </c>
      <c r="EO6" s="20" t="str">
        <f>IF(EO7="","",IF(EO7="-","【-】","【"&amp;SUBSTITUTE(TEXT(EO7,"#,##0.00"),"-","△")&amp;"】"))</f>
        <v>【0.24】</v>
      </c>
    </row>
    <row r="7" spans="1:148" s="22" customFormat="1" x14ac:dyDescent="0.15">
      <c r="A7" s="14"/>
      <c r="B7" s="23">
        <v>2021</v>
      </c>
      <c r="C7" s="23">
        <v>42064</v>
      </c>
      <c r="D7" s="23">
        <v>46</v>
      </c>
      <c r="E7" s="23">
        <v>17</v>
      </c>
      <c r="F7" s="23">
        <v>1</v>
      </c>
      <c r="G7" s="23">
        <v>0</v>
      </c>
      <c r="H7" s="23" t="s">
        <v>96</v>
      </c>
      <c r="I7" s="23" t="s">
        <v>97</v>
      </c>
      <c r="J7" s="23" t="s">
        <v>98</v>
      </c>
      <c r="K7" s="23" t="s">
        <v>99</v>
      </c>
      <c r="L7" s="23" t="s">
        <v>100</v>
      </c>
      <c r="M7" s="23" t="s">
        <v>101</v>
      </c>
      <c r="N7" s="24" t="s">
        <v>102</v>
      </c>
      <c r="O7" s="24">
        <v>54.67</v>
      </c>
      <c r="P7" s="24">
        <v>68.34</v>
      </c>
      <c r="Q7" s="24">
        <v>93.52</v>
      </c>
      <c r="R7" s="24">
        <v>4235</v>
      </c>
      <c r="S7" s="24">
        <v>32526</v>
      </c>
      <c r="T7" s="24">
        <v>286.48</v>
      </c>
      <c r="U7" s="24">
        <v>113.54</v>
      </c>
      <c r="V7" s="24">
        <v>22092</v>
      </c>
      <c r="W7" s="24">
        <v>9.1300000000000008</v>
      </c>
      <c r="X7" s="24">
        <v>2419.7199999999998</v>
      </c>
      <c r="Y7" s="24">
        <v>95.4</v>
      </c>
      <c r="Z7" s="24">
        <v>98.79</v>
      </c>
      <c r="AA7" s="24">
        <v>108.06</v>
      </c>
      <c r="AB7" s="24">
        <v>112.08</v>
      </c>
      <c r="AC7" s="24">
        <v>112.07</v>
      </c>
      <c r="AD7" s="24">
        <v>108.11</v>
      </c>
      <c r="AE7" s="24">
        <v>105.06</v>
      </c>
      <c r="AF7" s="24">
        <v>106.81</v>
      </c>
      <c r="AG7" s="24">
        <v>105.41</v>
      </c>
      <c r="AH7" s="24">
        <v>104.64</v>
      </c>
      <c r="AI7" s="24">
        <v>107.02</v>
      </c>
      <c r="AJ7" s="24">
        <v>266.33</v>
      </c>
      <c r="AK7" s="24">
        <v>238.28</v>
      </c>
      <c r="AL7" s="24">
        <v>199.95</v>
      </c>
      <c r="AM7" s="24">
        <v>160.24</v>
      </c>
      <c r="AN7" s="24">
        <v>136.02000000000001</v>
      </c>
      <c r="AO7" s="24">
        <v>86.54</v>
      </c>
      <c r="AP7" s="24">
        <v>41.56</v>
      </c>
      <c r="AQ7" s="24">
        <v>34.4</v>
      </c>
      <c r="AR7" s="24">
        <v>25.86</v>
      </c>
      <c r="AS7" s="24">
        <v>25.76</v>
      </c>
      <c r="AT7" s="24">
        <v>3.09</v>
      </c>
      <c r="AU7" s="24">
        <v>45.91</v>
      </c>
      <c r="AV7" s="24">
        <v>51</v>
      </c>
      <c r="AW7" s="24">
        <v>47.33</v>
      </c>
      <c r="AX7" s="24">
        <v>44.62</v>
      </c>
      <c r="AY7" s="24">
        <v>37.020000000000003</v>
      </c>
      <c r="AZ7" s="24">
        <v>62.25</v>
      </c>
      <c r="BA7" s="24">
        <v>80.81</v>
      </c>
      <c r="BB7" s="24">
        <v>68.17</v>
      </c>
      <c r="BC7" s="24">
        <v>58.23</v>
      </c>
      <c r="BD7" s="24">
        <v>65.56</v>
      </c>
      <c r="BE7" s="24">
        <v>71.39</v>
      </c>
      <c r="BF7" s="24">
        <v>1306.75</v>
      </c>
      <c r="BG7" s="24">
        <v>1045.1400000000001</v>
      </c>
      <c r="BH7" s="24">
        <v>1071.48</v>
      </c>
      <c r="BI7" s="24">
        <v>1026.33</v>
      </c>
      <c r="BJ7" s="24">
        <v>982.43</v>
      </c>
      <c r="BK7" s="24">
        <v>966.33</v>
      </c>
      <c r="BL7" s="24">
        <v>768.62</v>
      </c>
      <c r="BM7" s="24">
        <v>789.44</v>
      </c>
      <c r="BN7" s="24">
        <v>812.92</v>
      </c>
      <c r="BO7" s="24">
        <v>765.48</v>
      </c>
      <c r="BP7" s="24">
        <v>669.11</v>
      </c>
      <c r="BQ7" s="24">
        <v>101.98</v>
      </c>
      <c r="BR7" s="24">
        <v>110.45</v>
      </c>
      <c r="BS7" s="24">
        <v>126.03</v>
      </c>
      <c r="BT7" s="24">
        <v>130.61000000000001</v>
      </c>
      <c r="BU7" s="24">
        <v>136.57</v>
      </c>
      <c r="BV7" s="24">
        <v>81.739999999999995</v>
      </c>
      <c r="BW7" s="24">
        <v>88.06</v>
      </c>
      <c r="BX7" s="24">
        <v>87.29</v>
      </c>
      <c r="BY7" s="24">
        <v>85.4</v>
      </c>
      <c r="BZ7" s="24">
        <v>87.8</v>
      </c>
      <c r="CA7" s="24">
        <v>99.73</v>
      </c>
      <c r="CB7" s="24">
        <v>163.96</v>
      </c>
      <c r="CC7" s="24">
        <v>170.68</v>
      </c>
      <c r="CD7" s="24">
        <v>174.1</v>
      </c>
      <c r="CE7" s="24">
        <v>167.92</v>
      </c>
      <c r="CF7" s="24">
        <v>161.03</v>
      </c>
      <c r="CG7" s="24">
        <v>194.31</v>
      </c>
      <c r="CH7" s="24">
        <v>179.32</v>
      </c>
      <c r="CI7" s="24">
        <v>176.67</v>
      </c>
      <c r="CJ7" s="24">
        <v>188.57</v>
      </c>
      <c r="CK7" s="24">
        <v>187.69</v>
      </c>
      <c r="CL7" s="24">
        <v>134.97999999999999</v>
      </c>
      <c r="CM7" s="24" t="s">
        <v>102</v>
      </c>
      <c r="CN7" s="24" t="s">
        <v>102</v>
      </c>
      <c r="CO7" s="24" t="s">
        <v>102</v>
      </c>
      <c r="CP7" s="24" t="s">
        <v>102</v>
      </c>
      <c r="CQ7" s="24" t="s">
        <v>102</v>
      </c>
      <c r="CR7" s="24">
        <v>53.5</v>
      </c>
      <c r="CS7" s="24">
        <v>58</v>
      </c>
      <c r="CT7" s="24">
        <v>57.42</v>
      </c>
      <c r="CU7" s="24">
        <v>55.84</v>
      </c>
      <c r="CV7" s="24">
        <v>55.78</v>
      </c>
      <c r="CW7" s="24">
        <v>59.99</v>
      </c>
      <c r="CX7" s="24">
        <v>95.37</v>
      </c>
      <c r="CY7" s="24">
        <v>96.43</v>
      </c>
      <c r="CZ7" s="24">
        <v>91.32</v>
      </c>
      <c r="DA7" s="24">
        <v>91.18</v>
      </c>
      <c r="DB7" s="24">
        <v>91.3</v>
      </c>
      <c r="DC7" s="24">
        <v>83.51</v>
      </c>
      <c r="DD7" s="24">
        <v>89.79</v>
      </c>
      <c r="DE7" s="24">
        <v>90.42</v>
      </c>
      <c r="DF7" s="24">
        <v>92.34</v>
      </c>
      <c r="DG7" s="24">
        <v>91.78</v>
      </c>
      <c r="DH7" s="24">
        <v>95.72</v>
      </c>
      <c r="DI7" s="24">
        <v>21.55</v>
      </c>
      <c r="DJ7" s="24">
        <v>23.79</v>
      </c>
      <c r="DK7" s="24">
        <v>25.99</v>
      </c>
      <c r="DL7" s="24">
        <v>28.06</v>
      </c>
      <c r="DM7" s="24">
        <v>30.3</v>
      </c>
      <c r="DN7" s="24">
        <v>21.16</v>
      </c>
      <c r="DO7" s="24">
        <v>30.6</v>
      </c>
      <c r="DP7" s="24">
        <v>29.23</v>
      </c>
      <c r="DQ7" s="24">
        <v>25.37</v>
      </c>
      <c r="DR7" s="24">
        <v>26.89</v>
      </c>
      <c r="DS7" s="24">
        <v>38.17</v>
      </c>
      <c r="DT7" s="24">
        <v>0</v>
      </c>
      <c r="DU7" s="24">
        <v>0</v>
      </c>
      <c r="DV7" s="24">
        <v>0</v>
      </c>
      <c r="DW7" s="24">
        <v>0</v>
      </c>
      <c r="DX7" s="24">
        <v>0</v>
      </c>
      <c r="DY7" s="24">
        <v>0</v>
      </c>
      <c r="DZ7" s="24">
        <v>1.83</v>
      </c>
      <c r="EA7" s="24">
        <v>1.37</v>
      </c>
      <c r="EB7" s="24">
        <v>0.54</v>
      </c>
      <c r="EC7" s="24">
        <v>0.75</v>
      </c>
      <c r="ED7" s="24">
        <v>6.54</v>
      </c>
      <c r="EE7" s="24">
        <v>0.28999999999999998</v>
      </c>
      <c r="EF7" s="24">
        <v>0</v>
      </c>
      <c r="EG7" s="24">
        <v>0</v>
      </c>
      <c r="EH7" s="24">
        <v>0</v>
      </c>
      <c r="EI7" s="24">
        <v>0</v>
      </c>
      <c r="EJ7" s="24">
        <v>0.16</v>
      </c>
      <c r="EK7" s="24">
        <v>0.21</v>
      </c>
      <c r="EL7" s="24">
        <v>0.17</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小室 俊裕</cp:lastModifiedBy>
  <dcterms:modified xsi:type="dcterms:W3CDTF">2023-02-22T02:55:06Z</dcterms:modified>
</cp:coreProperties>
</file>